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usiness Office Shared\ARP\"/>
    </mc:Choice>
  </mc:AlternateContent>
  <xr:revisionPtr revIDLastSave="0" documentId="13_ncr:1_{70533CC9-26A8-462A-8091-A2BFFE4D8D58}" xr6:coauthVersionLast="36" xr6:coauthVersionMax="36" xr10:uidLastSave="{00000000-0000-0000-0000-000000000000}"/>
  <bookViews>
    <workbookView xWindow="0" yWindow="0" windowWidth="28800" windowHeight="11628" activeTab="1" xr2:uid="{DCC02134-FA15-432F-BF83-2887C7417175}"/>
  </bookViews>
  <sheets>
    <sheet name="Music list FS10A#1" sheetId="1" r:id="rId1"/>
    <sheet name="sort by vendor" sheetId="2" r:id="rId2"/>
    <sheet name="Washington" sheetId="3" r:id="rId3"/>
    <sheet name="Sheet3" sheetId="4" r:id="rId4"/>
  </sheets>
  <definedNames>
    <definedName name="_xlnm.Print_Area" localSheetId="1">'sort by vendor'!$A$1:$K$146</definedName>
    <definedName name="_xlnm.Print_Area" localSheetId="2">Washington!$A$1:$M$39</definedName>
    <definedName name="_xlnm.Print_Titles" localSheetId="0">'Music list FS10A#1'!$1:$7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3" i="2" l="1"/>
  <c r="M137" i="2"/>
  <c r="M118" i="2"/>
  <c r="M82" i="2"/>
  <c r="M72" i="2"/>
  <c r="M32" i="2"/>
  <c r="M24" i="2"/>
  <c r="M18" i="2"/>
  <c r="M17" i="2"/>
  <c r="M13" i="2"/>
  <c r="M12" i="2"/>
  <c r="L144" i="2"/>
  <c r="K39" i="3"/>
  <c r="L39" i="3"/>
  <c r="M39" i="3"/>
  <c r="M38" i="3"/>
  <c r="M37" i="3"/>
  <c r="M34" i="3"/>
  <c r="M30" i="3"/>
  <c r="M29" i="3"/>
  <c r="M24" i="3"/>
  <c r="M23" i="3"/>
  <c r="M22" i="3"/>
  <c r="M19" i="3"/>
  <c r="M12" i="3"/>
  <c r="K38" i="3"/>
  <c r="K37" i="3"/>
  <c r="K34" i="3"/>
  <c r="K30" i="3"/>
  <c r="K29" i="3"/>
  <c r="K24" i="3"/>
  <c r="K22" i="3"/>
  <c r="K19" i="3"/>
  <c r="K12" i="3"/>
  <c r="J38" i="3"/>
  <c r="J37" i="3"/>
  <c r="J36" i="3"/>
  <c r="J35" i="3"/>
  <c r="J34" i="3"/>
  <c r="J33" i="3"/>
  <c r="J32" i="3"/>
  <c r="J31" i="3"/>
  <c r="J30" i="3"/>
  <c r="J29" i="3"/>
  <c r="J28" i="3"/>
  <c r="H28" i="3"/>
  <c r="J27" i="3"/>
  <c r="J26" i="3"/>
  <c r="J25" i="3"/>
  <c r="J24" i="3"/>
  <c r="H24" i="3"/>
  <c r="J22" i="3"/>
  <c r="H22" i="3"/>
  <c r="J21" i="3"/>
  <c r="H21" i="3"/>
  <c r="J20" i="3"/>
  <c r="H20" i="3"/>
  <c r="J19" i="3"/>
  <c r="H19" i="3"/>
  <c r="J18" i="3"/>
  <c r="H18" i="3"/>
  <c r="J17" i="3"/>
  <c r="H17" i="3"/>
  <c r="J16" i="3"/>
  <c r="H16" i="3"/>
  <c r="J15" i="3"/>
  <c r="H15" i="3"/>
  <c r="J14" i="3"/>
  <c r="H14" i="3"/>
  <c r="J13" i="3"/>
  <c r="H13" i="3"/>
  <c r="J12" i="3"/>
  <c r="H11" i="3"/>
  <c r="J11" i="3" s="1"/>
  <c r="J10" i="3"/>
  <c r="J9" i="3"/>
  <c r="H9" i="3"/>
  <c r="J8" i="3"/>
  <c r="H8" i="3"/>
  <c r="J7" i="3"/>
  <c r="H6" i="3"/>
  <c r="J6" i="3" s="1"/>
  <c r="H5" i="3"/>
  <c r="J5" i="3" s="1"/>
  <c r="J4" i="3"/>
  <c r="H4" i="3"/>
  <c r="J3" i="3"/>
  <c r="H3" i="3"/>
  <c r="H2" i="3"/>
  <c r="J2" i="3" s="1"/>
  <c r="K144" i="2" l="1"/>
  <c r="K143" i="2"/>
  <c r="K137" i="2"/>
  <c r="K118" i="2"/>
  <c r="K82" i="2"/>
  <c r="K72" i="2"/>
  <c r="K32" i="2"/>
  <c r="K24" i="2"/>
  <c r="K18" i="2"/>
  <c r="K17" i="2"/>
  <c r="K13" i="2"/>
  <c r="K12" i="2"/>
  <c r="H103" i="2"/>
  <c r="J103" i="2" s="1"/>
  <c r="J93" i="2"/>
  <c r="J13" i="2"/>
  <c r="J32" i="2"/>
  <c r="J31" i="2"/>
  <c r="H30" i="2"/>
  <c r="J30" i="2" s="1"/>
  <c r="J117" i="2"/>
  <c r="H92" i="2"/>
  <c r="J92" i="2" s="1"/>
  <c r="H102" i="2"/>
  <c r="J102" i="2" s="1"/>
  <c r="H21" i="2"/>
  <c r="J21" i="2" s="1"/>
  <c r="H100" i="2"/>
  <c r="J100" i="2" s="1"/>
  <c r="J64" i="2"/>
  <c r="H72" i="2"/>
  <c r="J72" i="2" s="1"/>
  <c r="J91" i="2"/>
  <c r="J109" i="2"/>
  <c r="H90" i="2"/>
  <c r="J90" i="2" s="1"/>
  <c r="H108" i="2"/>
  <c r="J108" i="2" s="1"/>
  <c r="H89" i="2"/>
  <c r="J89" i="2" s="1"/>
  <c r="J88" i="2"/>
  <c r="H99" i="2"/>
  <c r="J99" i="2" s="1"/>
  <c r="H20" i="2"/>
  <c r="J20" i="2" s="1"/>
  <c r="J107" i="2"/>
  <c r="H49" i="2"/>
  <c r="J49" i="2" s="1"/>
  <c r="J48" i="2"/>
  <c r="H47" i="2"/>
  <c r="J47" i="2" s="1"/>
  <c r="J57" i="2"/>
  <c r="H46" i="2"/>
  <c r="J46" i="2" s="1"/>
  <c r="J69" i="2"/>
  <c r="J65" i="2"/>
  <c r="J56" i="2"/>
  <c r="H55" i="2"/>
  <c r="J55" i="2" s="1"/>
  <c r="H87" i="2"/>
  <c r="J87" i="2" s="1"/>
  <c r="H98" i="2"/>
  <c r="J98" i="2" s="1"/>
  <c r="J82" i="2"/>
  <c r="J75" i="2"/>
  <c r="H54" i="2"/>
  <c r="J54" i="2" s="1"/>
  <c r="H53" i="2"/>
  <c r="J53" i="2" s="1"/>
  <c r="J12" i="2"/>
  <c r="J11" i="2"/>
  <c r="H104" i="2"/>
  <c r="J104" i="2" s="1"/>
  <c r="J10" i="2"/>
  <c r="J63" i="2"/>
  <c r="J114" i="2"/>
  <c r="J81" i="2"/>
  <c r="J113" i="2"/>
  <c r="J112" i="2"/>
  <c r="J111" i="2"/>
  <c r="H45" i="2"/>
  <c r="J45" i="2" s="1"/>
  <c r="H44" i="2"/>
  <c r="J44" i="2" s="1"/>
  <c r="H43" i="2"/>
  <c r="J43" i="2" s="1"/>
  <c r="H42" i="2"/>
  <c r="J42" i="2" s="1"/>
  <c r="J41" i="2"/>
  <c r="J68" i="2"/>
  <c r="H40" i="2"/>
  <c r="J40" i="2" s="1"/>
  <c r="H39" i="2"/>
  <c r="J39" i="2" s="1"/>
  <c r="H97" i="2"/>
  <c r="J97" i="2" s="1"/>
  <c r="J67" i="2"/>
  <c r="H67" i="2"/>
  <c r="J62" i="2"/>
  <c r="J38" i="2"/>
  <c r="J66" i="2"/>
  <c r="J61" i="2"/>
  <c r="J37" i="2"/>
  <c r="J36" i="2"/>
  <c r="J143" i="2"/>
  <c r="J110" i="2"/>
  <c r="J71" i="2"/>
  <c r="H52" i="2"/>
  <c r="J52" i="2" s="1"/>
  <c r="J16" i="2"/>
  <c r="J130" i="2"/>
  <c r="J127" i="2"/>
  <c r="J126" i="2"/>
  <c r="J125" i="2"/>
  <c r="J124" i="2"/>
  <c r="J123" i="2"/>
  <c r="J122" i="2"/>
  <c r="J80" i="2"/>
  <c r="J79" i="2"/>
  <c r="J78" i="2"/>
  <c r="J77" i="2"/>
  <c r="J76" i="2"/>
  <c r="J73" i="2"/>
  <c r="J74" i="2"/>
  <c r="J137" i="2"/>
  <c r="J136" i="2"/>
  <c r="J135" i="2"/>
  <c r="J134" i="2"/>
  <c r="J133" i="2"/>
  <c r="H129" i="2"/>
  <c r="J129" i="2" s="1"/>
  <c r="J132" i="2"/>
  <c r="J131" i="2"/>
  <c r="H128" i="2"/>
  <c r="J128" i="2" s="1"/>
  <c r="J17" i="2"/>
  <c r="J15" i="2"/>
  <c r="J14" i="2"/>
  <c r="J121" i="2"/>
  <c r="J120" i="2"/>
  <c r="J119" i="2"/>
  <c r="J18" i="2"/>
  <c r="J142" i="2"/>
  <c r="J141" i="2"/>
  <c r="J140" i="2"/>
  <c r="J60" i="2"/>
  <c r="H51" i="2"/>
  <c r="J51" i="2" s="1"/>
  <c r="H27" i="2"/>
  <c r="J27" i="2" s="1"/>
  <c r="J29" i="2"/>
  <c r="H86" i="2"/>
  <c r="J86" i="2" s="1"/>
  <c r="J116" i="2"/>
  <c r="J22" i="2"/>
  <c r="J118" i="2"/>
  <c r="J59" i="2"/>
  <c r="J70" i="2"/>
  <c r="H101" i="2"/>
  <c r="J101" i="2" s="1"/>
  <c r="J106" i="2"/>
  <c r="J24" i="2"/>
  <c r="H96" i="2"/>
  <c r="J96" i="2" s="1"/>
  <c r="H85" i="2"/>
  <c r="J85" i="2" s="1"/>
  <c r="H35" i="2"/>
  <c r="J35" i="2" s="1"/>
  <c r="J9" i="2"/>
  <c r="J8" i="2"/>
  <c r="H50" i="2"/>
  <c r="J50" i="2" s="1"/>
  <c r="J105" i="2"/>
  <c r="H84" i="2"/>
  <c r="J84" i="2" s="1"/>
  <c r="H83" i="2"/>
  <c r="J83" i="2" s="1"/>
  <c r="H95" i="2"/>
  <c r="J95" i="2" s="1"/>
  <c r="H34" i="2"/>
  <c r="J34" i="2" s="1"/>
  <c r="H26" i="2"/>
  <c r="J26" i="2" s="1"/>
  <c r="H25" i="2"/>
  <c r="J25" i="2" s="1"/>
  <c r="J28" i="2"/>
  <c r="H94" i="2"/>
  <c r="J94" i="2" s="1"/>
  <c r="J115" i="2"/>
  <c r="J33" i="2"/>
  <c r="H58" i="2"/>
  <c r="J58" i="2" s="1"/>
  <c r="H19" i="2"/>
  <c r="J19" i="2" s="1"/>
  <c r="J23" i="2"/>
  <c r="J139" i="2"/>
  <c r="J138" i="2"/>
  <c r="J144" i="2" l="1"/>
  <c r="J146" i="2" s="1"/>
  <c r="J143" i="1"/>
  <c r="H143" i="1"/>
  <c r="J142" i="1"/>
  <c r="J141" i="1"/>
  <c r="J140" i="1"/>
  <c r="J139" i="1"/>
  <c r="J138" i="1"/>
  <c r="H138" i="1"/>
  <c r="J137" i="1"/>
  <c r="J136" i="1"/>
  <c r="H136" i="1"/>
  <c r="J135" i="1"/>
  <c r="H135" i="1"/>
  <c r="H134" i="1"/>
  <c r="J134" i="1" s="1"/>
  <c r="H133" i="1"/>
  <c r="J133" i="1" s="1"/>
  <c r="J132" i="1"/>
  <c r="H131" i="1"/>
  <c r="J131" i="1" s="1"/>
  <c r="J130" i="1"/>
  <c r="J129" i="1"/>
  <c r="J128" i="1"/>
  <c r="H128" i="1"/>
  <c r="J127" i="1"/>
  <c r="H127" i="1"/>
  <c r="H126" i="1"/>
  <c r="J126" i="1" s="1"/>
  <c r="J125" i="1"/>
  <c r="H124" i="1"/>
  <c r="J124" i="1" s="1"/>
  <c r="H123" i="1"/>
  <c r="J123" i="1" s="1"/>
  <c r="J122" i="1"/>
  <c r="H121" i="1"/>
  <c r="J121" i="1" s="1"/>
  <c r="J120" i="1"/>
  <c r="H119" i="1"/>
  <c r="J119" i="1" s="1"/>
  <c r="J118" i="1"/>
  <c r="J117" i="1"/>
  <c r="H117" i="1"/>
  <c r="J116" i="1"/>
  <c r="J115" i="1"/>
  <c r="J114" i="1"/>
  <c r="H113" i="1"/>
  <c r="J113" i="1" s="1"/>
  <c r="H112" i="1"/>
  <c r="J112" i="1" s="1"/>
  <c r="J111" i="1"/>
  <c r="H111" i="1"/>
  <c r="J110" i="1"/>
  <c r="J109" i="1"/>
  <c r="H108" i="1"/>
  <c r="J108" i="1" s="1"/>
  <c r="H107" i="1"/>
  <c r="J107" i="1" s="1"/>
  <c r="J106" i="1"/>
  <c r="J105" i="1"/>
  <c r="J104" i="1"/>
  <c r="H104" i="1"/>
  <c r="J103" i="1"/>
  <c r="J102" i="1"/>
  <c r="J101" i="1"/>
  <c r="J100" i="1"/>
  <c r="J99" i="1"/>
  <c r="J98" i="1"/>
  <c r="J97" i="1"/>
  <c r="H96" i="1"/>
  <c r="J96" i="1" s="1"/>
  <c r="J95" i="1"/>
  <c r="H95" i="1"/>
  <c r="J94" i="1"/>
  <c r="H94" i="1"/>
  <c r="H93" i="1"/>
  <c r="J93" i="1" s="1"/>
  <c r="J92" i="1"/>
  <c r="J91" i="1"/>
  <c r="J90" i="1"/>
  <c r="H90" i="1"/>
  <c r="J89" i="1"/>
  <c r="H89" i="1"/>
  <c r="H88" i="1"/>
  <c r="J88" i="1" s="1"/>
  <c r="H87" i="1"/>
  <c r="J87" i="1" s="1"/>
  <c r="J86" i="1"/>
  <c r="J85" i="1"/>
  <c r="J84" i="1"/>
  <c r="J83" i="1"/>
  <c r="J82" i="1"/>
  <c r="J81" i="1"/>
  <c r="J80" i="1"/>
  <c r="J79" i="1"/>
  <c r="J78" i="1"/>
  <c r="H77" i="1"/>
  <c r="J77" i="1" s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H56" i="1"/>
  <c r="J56" i="1" s="1"/>
  <c r="J55" i="1"/>
  <c r="J54" i="1"/>
  <c r="J53" i="1"/>
  <c r="H53" i="1"/>
  <c r="J52" i="1"/>
  <c r="J51" i="1"/>
  <c r="J50" i="1"/>
  <c r="J49" i="1"/>
  <c r="J48" i="1"/>
  <c r="J47" i="1"/>
  <c r="J46" i="1"/>
  <c r="J45" i="1"/>
  <c r="J44" i="1"/>
  <c r="J43" i="1"/>
  <c r="J42" i="1"/>
  <c r="J41" i="1"/>
  <c r="H41" i="1"/>
  <c r="J40" i="1"/>
  <c r="H40" i="1"/>
  <c r="J39" i="1"/>
  <c r="J38" i="1"/>
  <c r="H38" i="1"/>
  <c r="J37" i="1"/>
  <c r="J36" i="1"/>
  <c r="J35" i="1"/>
  <c r="J34" i="1"/>
  <c r="J33" i="1"/>
  <c r="H32" i="1"/>
  <c r="J32" i="1" s="1"/>
  <c r="J31" i="1"/>
  <c r="J30" i="1"/>
  <c r="J29" i="1"/>
  <c r="H29" i="1"/>
  <c r="J28" i="1"/>
  <c r="H28" i="1"/>
  <c r="H27" i="1"/>
  <c r="J27" i="1" s="1"/>
  <c r="J26" i="1"/>
  <c r="J25" i="1"/>
  <c r="J24" i="1"/>
  <c r="H24" i="1"/>
  <c r="J23" i="1"/>
  <c r="J22" i="1"/>
  <c r="H22" i="1"/>
  <c r="J21" i="1"/>
  <c r="H21" i="1"/>
  <c r="H20" i="1"/>
  <c r="J20" i="1" s="1"/>
  <c r="H19" i="1"/>
  <c r="J19" i="1" s="1"/>
  <c r="J18" i="1"/>
  <c r="H18" i="1"/>
  <c r="J17" i="1"/>
  <c r="H17" i="1"/>
  <c r="J16" i="1"/>
  <c r="J15" i="1"/>
  <c r="H15" i="1"/>
  <c r="J14" i="1"/>
  <c r="J13" i="1"/>
  <c r="H12" i="1"/>
  <c r="J12" i="1" s="1"/>
  <c r="H11" i="1"/>
  <c r="J11" i="1" s="1"/>
  <c r="J10" i="1"/>
  <c r="J9" i="1"/>
  <c r="J8" i="1"/>
  <c r="J144" i="1" l="1"/>
  <c r="J146" i="1" s="1"/>
</calcChain>
</file>

<file path=xl/sharedStrings.xml><?xml version="1.0" encoding="utf-8"?>
<sst xmlns="http://schemas.openxmlformats.org/spreadsheetml/2006/main" count="1231" uniqueCount="206">
  <si>
    <t>NIAGARA FALLS CITY SCHOOLS 400800010000</t>
  </si>
  <si>
    <t>FS10-A No1 REVISED Attachment 3b</t>
  </si>
  <si>
    <t>Project No 5880-21-1965</t>
  </si>
  <si>
    <t>Code 45 2 of 2 attachments</t>
  </si>
  <si>
    <t>PO Number</t>
  </si>
  <si>
    <t>Date</t>
  </si>
  <si>
    <t>Purchasing Name</t>
  </si>
  <si>
    <t>Contract Bid Ref</t>
  </si>
  <si>
    <t>Qty</t>
  </si>
  <si>
    <t>Item / Description</t>
  </si>
  <si>
    <t>Unit Price</t>
  </si>
  <si>
    <t>Extended Amount</t>
  </si>
  <si>
    <t>Shipping</t>
  </si>
  <si>
    <t>Total</t>
  </si>
  <si>
    <t>62434</t>
  </si>
  <si>
    <t>WOODWIND BRASSWIND CO.</t>
  </si>
  <si>
    <t>442714000000153
Remo Practice Pad with Stand 10in.</t>
  </si>
  <si>
    <t>473767000000000
Concert Cymbal Cradle Stand Regular</t>
  </si>
  <si>
    <t>63899</t>
  </si>
  <si>
    <t>K &amp; S MUSIC</t>
  </si>
  <si>
    <t>BID #11</t>
  </si>
  <si>
    <t>Alto Saxophone Allora AAS-250 with Case</t>
  </si>
  <si>
    <t>63895</t>
  </si>
  <si>
    <t>Alto Saxophone Conn Selmer Prelude AS711 with Case</t>
  </si>
  <si>
    <t>63907</t>
  </si>
  <si>
    <t>MUSIC AND ARTS</t>
  </si>
  <si>
    <t>Amplifier Ampeg BA115 V2 1x15 Bass Combo Amp</t>
  </si>
  <si>
    <t>63905</t>
  </si>
  <si>
    <t>Amplifier Fender Rumble 100 1x12 100W Bass Combo Amp</t>
  </si>
  <si>
    <t>63922</t>
  </si>
  <si>
    <t>WASHINGTON MUSIC CENTER</t>
  </si>
  <si>
    <t>Baritone Horn Jupiter JBR700 Standard Series Silver Plate with Mouthpiece and Case</t>
  </si>
  <si>
    <t>63915</t>
  </si>
  <si>
    <t>Baritone Horn Yamaha YBH-301S Standard Bb Silver Plate with Mouthpiece and Case</t>
  </si>
  <si>
    <t>63927</t>
  </si>
  <si>
    <t>MELHART</t>
  </si>
  <si>
    <t>Baritone Saxophone Allora ABS-550 Paris Series Gold Laquer with Case</t>
  </si>
  <si>
    <t>63924</t>
  </si>
  <si>
    <t>Baritone Saxophone Jupiter JBS1000 Deluxe Standard with Case</t>
  </si>
  <si>
    <t>Bass Clarinet Yamaha YCL221 with Low Eb with Case</t>
  </si>
  <si>
    <t>Bass Guitar Squier Affinity Precision Bass PJ Black</t>
  </si>
  <si>
    <t>Bell Stand Yamaha TGS70 X Style Bell or Keyboard Stand</t>
  </si>
  <si>
    <t>63914</t>
  </si>
  <si>
    <t>Bells Musser M-645 2.5 Octave Orchestra Bells</t>
  </si>
  <si>
    <t>Bells Yamaha 285 Series Bell Kit with Backpack</t>
  </si>
  <si>
    <t>63919</t>
  </si>
  <si>
    <t>Bells Yamaha YG-250D 2 1/2 Octave Concert Band Bells</t>
  </si>
  <si>
    <t>63906</t>
  </si>
  <si>
    <t>Boom Whackers 2 Octave Complete Set</t>
  </si>
  <si>
    <t>61982</t>
  </si>
  <si>
    <t>AKRON MUSIC STUDIOS, INC.</t>
  </si>
  <si>
    <t>Casio PX S 1000 Digital Piano</t>
  </si>
  <si>
    <t>Casio SC 800 Gig Bag Per Quote #18 Dated 7/27/21</t>
  </si>
  <si>
    <t>Chime Treeworks 69-Bar Double Row Bar Chime</t>
  </si>
  <si>
    <t>Chimes Musser Classic Chimes 1 1/4 Inch Tubes Brass (M635B)</t>
  </si>
  <si>
    <t>Clarinet Buffet Premium Student Bb BC2539-2-0 with Case</t>
  </si>
  <si>
    <t>Clarinet Conn Selmer Prelude CL711 with Case</t>
  </si>
  <si>
    <t>Clarinet Jupiter JCL710NA Student Bb ABS with Case</t>
  </si>
  <si>
    <t>63916</t>
  </si>
  <si>
    <t>Concert Bass Drum Ludwig LECB32X8G with Stand Black Cortex 16 x 32</t>
  </si>
  <si>
    <t>63913</t>
  </si>
  <si>
    <t>Cymbal Stand Gibralter 7614 Concert Cymbal Cradle Stand Standard</t>
  </si>
  <si>
    <t>Cymbal Stand Yamaha CS-660A Double-Braced Lightweight</t>
  </si>
  <si>
    <t>63923</t>
  </si>
  <si>
    <t>Cymbal Straps Zildjian P0750 Leather Cymbal Straps Standard</t>
  </si>
  <si>
    <t>63898</t>
  </si>
  <si>
    <t>Flute Bundy BFL-300 with Case and Cleaning Rod</t>
  </si>
  <si>
    <t>Flute Conn Selmer Prelude FL711 with Case and Cleaning Rod</t>
  </si>
  <si>
    <t>Flute Gemeinhardt Model 2SP with Case and Cleaning Rod</t>
  </si>
  <si>
    <t>French Horn Conn Selmer 7D Geyer Series Double with Mouthpiece and Case</t>
  </si>
  <si>
    <t>French Horn Yamaha Single YHR-31411 with Mouthpiece and Case</t>
  </si>
  <si>
    <t>Gibralter Freestanding Percussion Table</t>
  </si>
  <si>
    <t>Gong Sabian 24 Inch Symphonic Gong</t>
  </si>
  <si>
    <t>H65998000000000
KJOS Standard of Excellence Book 1 Electric Bass Guitar</t>
  </si>
  <si>
    <t>H66047000000000
Standard of Excellence Book 1 Baritone Bc Regular</t>
  </si>
  <si>
    <t>H92120000000000
KJOS Standard of Excellence Book 1 Baritone Sax</t>
  </si>
  <si>
    <t>62438</t>
  </si>
  <si>
    <t>J W PEPPER &amp; SON INC</t>
  </si>
  <si>
    <t>ISBN # 10991777
Jump Right In:Teacher's Guide Books 1 and 2 Soprano Recorder Book Richard Grunow,Edwin Gordon &amp; Chris Azzara Soprano Recorder Book Teacher's Guide Books 1 and @2</t>
  </si>
  <si>
    <t>62435</t>
  </si>
  <si>
    <t>WEST MUSIC CO.</t>
  </si>
  <si>
    <t>ITEM # 401973
HARMONY HR304R 25PK
RECORDER,SOP,2PC,RED,25PK</t>
  </si>
  <si>
    <t>ITEM # 401974
HARMONY HR304R 50PK
RECORDER,SOP,2PC,RED,50PK</t>
  </si>
  <si>
    <t>Item # 401976
HARMONY HR304P 25PK
Recorder,SOP,2PC,Purple,25PK</t>
  </si>
  <si>
    <t>63060</t>
  </si>
  <si>
    <t>CHILD THERAPY TOYS</t>
  </si>
  <si>
    <t>Bid #15</t>
  </si>
  <si>
    <t>Item #103492900 - Hispanic Family Puppets</t>
  </si>
  <si>
    <t>Item #104492900 - Multi-Ethnic Puppet Families</t>
  </si>
  <si>
    <t>63061</t>
  </si>
  <si>
    <t>Item #108492900 - Farm Animal Puppets</t>
  </si>
  <si>
    <t>63042</t>
  </si>
  <si>
    <t>Item #204198 - HB7201 Diatonic Hand Bells</t>
  </si>
  <si>
    <t>63043</t>
  </si>
  <si>
    <t>Item #205502 - HB7207 Extension Add-On</t>
  </si>
  <si>
    <t>63045</t>
  </si>
  <si>
    <t>Item #255129 - Westco 20' Parachute</t>
  </si>
  <si>
    <t>Item #261016 - BBYM Yarn Mallets</t>
  </si>
  <si>
    <t>Item #540069 - Bear Paw Creek Stretchy Band</t>
  </si>
  <si>
    <t>Item #731201132213 - Latin Percussion LP1-5 Standard Flexatone</t>
  </si>
  <si>
    <t>Item #881970001477 - Bear Paw Creek Cloth Bean Bags</t>
  </si>
  <si>
    <t>Item #881970009084 - Basic Beat BBFM - Medium</t>
  </si>
  <si>
    <t>Item #881970500567 - Basic Beat BBCB</t>
  </si>
  <si>
    <t>63100</t>
  </si>
  <si>
    <t>STEVE WEISS MUSIC</t>
  </si>
  <si>
    <t>Item #MEI-NINO3ET100 - Meinl Nino Botany Shakers</t>
  </si>
  <si>
    <t>63078</t>
  </si>
  <si>
    <t>Item #PP-WMDC-EE - Remo World Drumming Package E</t>
  </si>
  <si>
    <t>63101</t>
  </si>
  <si>
    <t>Item #RM-FC-B Bass Drum Carrier Yamaha</t>
  </si>
  <si>
    <t>Item #RM-FC-S Marching Snare Drum Carrier Yamaha RM-FC-S</t>
  </si>
  <si>
    <t>Item #RM-SH-BA Marching Bass Drum Stand Yamaha</t>
  </si>
  <si>
    <t>Item #RM-SH-QA Marching Tenor Stand Yamaha</t>
  </si>
  <si>
    <t>Item #RM-SH-SA Marching Snare Stand Yamaha</t>
  </si>
  <si>
    <t>ITEM# 401968
HARMONY HR304I 50PK
RECORDER,SOP,2PC,IVORY,50PK</t>
  </si>
  <si>
    <t>ITEM# 401971
HARMONY HR304B 50PK
RECORDER,SOP,2PC,BLUE,50PK</t>
  </si>
  <si>
    <t>ITEM# 401973
HARMONY HR304R 25PK
RECORDER,SOP,2PC,RED,25PK</t>
  </si>
  <si>
    <t>Item# 401977
HARMONY HR304P 50PK
Recorder; SOP;2pc; Purple; 50pk</t>
  </si>
  <si>
    <t>ITEM# 41967
HARMONY HR304I 25PK
RECORDER,SOP,2PC,IVORY,25PK</t>
  </si>
  <si>
    <t>ITEM# 451576
HARMONY BBARS
NECKSTRAP,RECORDER,BLUE</t>
  </si>
  <si>
    <t>Item#205502 - HB7207 Extension Add-On</t>
  </si>
  <si>
    <t>Itemm #108492900 - Farm Animal Puppets</t>
  </si>
  <si>
    <t>Kala Waterman KA-SWB/BK Soprano Ukulele, Matte Black</t>
  </si>
  <si>
    <t>Keyboard Williams Legato III Keyboard Package - Beginner Package</t>
  </si>
  <si>
    <t>63920</t>
  </si>
  <si>
    <t>Keyboard Yamaha P-125 Digital Keyboard Package Black</t>
  </si>
  <si>
    <t>L25649000002000
Squier Affinity PJ Bass Pack with Fender Rumble 15G Amp Brown Sunburst</t>
  </si>
  <si>
    <t>Latin Percussion Jam Block with Bracket Red</t>
  </si>
  <si>
    <t>Latin Percussion Jim Griener Pro Shekere</t>
  </si>
  <si>
    <t>Latin Percussion LP228 Black Beauty Senior Cowbell</t>
  </si>
  <si>
    <t>63911</t>
  </si>
  <si>
    <t>Latin Percussion LP243 Super Guiro</t>
  </si>
  <si>
    <t>Ludwig LE-97 Sleigh Bells</t>
  </si>
  <si>
    <t>Mallets Mike Balter Black Birch Bell &amp; Xylophone Hard Round Brass</t>
  </si>
  <si>
    <t>Mallets Mike Balter chime Mallets Large</t>
  </si>
  <si>
    <t>63912</t>
  </si>
  <si>
    <t>Mallets Mike Balter Grandioso Series Birch Handle Keyboard Mallets Hard Round Grey Rubber</t>
  </si>
  <si>
    <t>Mallets Mike Balter Mallet Case and Bags Case 60-75 Pairs</t>
  </si>
  <si>
    <t>Mallets Mike Balter Suspended Cymbal Mallets Medium Soft</t>
  </si>
  <si>
    <t>Mallets Mike Balter Unwound Series Keyboard Mallets 10B Extra Hard 1 1/4 Inch Phenolic Birch</t>
  </si>
  <si>
    <t>Mallets Vic Firth TG01 General Bass Drum TG02 Legato</t>
  </si>
  <si>
    <t>Mallets Vic Firth TG01 General Bass Drum TG08 Stacatto</t>
  </si>
  <si>
    <t>63921</t>
  </si>
  <si>
    <t>Marching Bass Drum Yamaha TAM-MB8316W</t>
  </si>
  <si>
    <t>Marching Bass Drum Yamaha TAM-MB8320W</t>
  </si>
  <si>
    <t>Marching Bass Drum Yamaha TAM-MB8324W</t>
  </si>
  <si>
    <t>Marching Snare Drum Yamaha SFZ Series Marching Snare Drum 14 x 12 White</t>
  </si>
  <si>
    <t>Marching Tenor Drums Yamaha YAM MQT69023A-W</t>
  </si>
  <si>
    <t>Meini Premium Fiberglass Shekere</t>
  </si>
  <si>
    <t>On-Stage Keyboard and Piano Bench</t>
  </si>
  <si>
    <t>63918</t>
  </si>
  <si>
    <t>Piccolo Con Selmer Prelude PC711 with Case and Cleaning Rod</t>
  </si>
  <si>
    <t>Proline PL4KD Stand</t>
  </si>
  <si>
    <t>Proline Sustain Pedal</t>
  </si>
  <si>
    <t>Remo Festival DP-25TU-CC-71 Tubano Set of 3</t>
  </si>
  <si>
    <t>Remo SP-0410-1A 10" Spring Drum, Stormy</t>
  </si>
  <si>
    <t>Remo World Music Drumming PP-WMDC- Package E</t>
  </si>
  <si>
    <t>RM-FC-Q Tenor Drum Carrier Yamaha</t>
  </si>
  <si>
    <t>Snare Drum Stand Yamaha SS_665 Concert Height</t>
  </si>
  <si>
    <t>Snare Drum Yamaha KSD-255 Student Steel</t>
  </si>
  <si>
    <t>Sonor Global Beat AX-GBF Fiberglass Alto Xylophone</t>
  </si>
  <si>
    <t>Sonor Global Beat SX-GBF Fiberglass Soprano Xylophone</t>
  </si>
  <si>
    <t>63910</t>
  </si>
  <si>
    <t>Sound Percussion Labs Bass Drum Carrier White</t>
  </si>
  <si>
    <t>Stand Meini TMGS-2 Professional Gong/Tam Tam Stand Black</t>
  </si>
  <si>
    <t>Studio 49 Series 1600 SM 1600 Soprano Metallophone</t>
  </si>
  <si>
    <t>Suspended Cymbal Zildjian A4017 16 Inch Orchestral Selection Suspended Cymbal</t>
  </si>
  <si>
    <t>Tam Tam Meini CH-TT26 Sonic Energy Chau Tam Tam with Beater 26 Inch</t>
  </si>
  <si>
    <t>Tambourine Grover Pro SX-GS 10 Inch German Silver</t>
  </si>
  <si>
    <t>Tampani Yamaha TP-4300R Series 29 Inch</t>
  </si>
  <si>
    <t>Tenor Saxophone Conn Selmer Prelude TS711 with Case</t>
  </si>
  <si>
    <t>Tenor Saxophone Yamaha YTS200AD with Case</t>
  </si>
  <si>
    <t>Timipani Yamaha TP-4300R Series 32 Inch</t>
  </si>
  <si>
    <t>Timpani Yamaha TP-4300R Series 23 Inch</t>
  </si>
  <si>
    <t>Timpani Yamaha TP4300R Series 26 Inch</t>
  </si>
  <si>
    <t>Timpani Yamaha TP-4300R Series 29 Inch</t>
  </si>
  <si>
    <t>Timpani Yamaha TP-4300R Series 32 Inch</t>
  </si>
  <si>
    <t>Timpani Yamaha TP-4300R Seris 26 Inch</t>
  </si>
  <si>
    <t>Triangle Clip Mount Gibralter SC-TC</t>
  </si>
  <si>
    <t>Triangle Latin Percussion LPA121 8 Inch Triangle</t>
  </si>
  <si>
    <t>Trombone Back Model TB200 with Mouthpiece and Case</t>
  </si>
  <si>
    <t>Trombone Con Selmer Prelude TB711 with Mouthpiece and Case</t>
  </si>
  <si>
    <t>Trumpet Back TR500 Bb Student with Mouthpiece and Case</t>
  </si>
  <si>
    <t>Trumpet Conn Selmer Prelude TR711 Student Bb Outfit with Mouthpiece and Case</t>
  </si>
  <si>
    <t>Trumpet King 601 Student Bb with Mouthpiece and Case</t>
  </si>
  <si>
    <t>Tuba Tuba Exchange Model TE-680L BBb 3/4 Size with Mouthpiece and Case</t>
  </si>
  <si>
    <t>63928</t>
  </si>
  <si>
    <t>Tuba Tuba Exchange Model TE-818R4 BBb 4/4 Size with Mouthpiece and Case</t>
  </si>
  <si>
    <t>63929</t>
  </si>
  <si>
    <t>Tuba Tuba Exchange Model TE-860L BBb 3/4 Size with Mouthpiece and Case</t>
  </si>
  <si>
    <t>62385</t>
  </si>
  <si>
    <t>ANITA HARLESS VIOLINS</t>
  </si>
  <si>
    <t>Violin Outfits (Two 1/2 Size and Four 3/4 Size Instruments) Per Quote Dated 9/16/21</t>
  </si>
  <si>
    <t>Xylophone Musser Student Xylophone - Kelon Bars M41 (3.0 Octave)</t>
  </si>
  <si>
    <t>Xylophone Musser Student Xylophone - Kelon Bars M47 (3.5 Octave)</t>
  </si>
  <si>
    <t>Original FS-10 Musical Instrument List</t>
  </si>
  <si>
    <t>FS-10A Amount of Change</t>
  </si>
  <si>
    <t>This list Replaces All musical instruments included in Original FS-10 ($250,000) due to Re-bid done January 2022</t>
  </si>
  <si>
    <t xml:space="preserve">Re-bid due to product availability, inability of vendors to honor original pricing due to manufacturer pricing increases </t>
  </si>
  <si>
    <t>FS-10A #1 Amount of Change</t>
  </si>
  <si>
    <t>FS10A #1 Approved Amounts</t>
  </si>
  <si>
    <t>Actual Pd by PO</t>
  </si>
  <si>
    <t>Total Approved by PO #</t>
  </si>
  <si>
    <t>Actual less Approved by PO</t>
  </si>
  <si>
    <t>Actual Pd by Vendor</t>
  </si>
  <si>
    <t>Variance Approved vs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</si>
</sst>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NumberFormat="1" applyFont="1" applyAlignment="1"/>
    <xf numFmtId="164" fontId="0" fillId="0" borderId="0" xfId="0" applyNumberFormat="1" applyAlignment="1"/>
    <xf numFmtId="0" fontId="0" fillId="0" borderId="0" xfId="0" applyNumberFormat="1" applyAlignment="1"/>
    <xf numFmtId="4" fontId="0" fillId="0" borderId="0" xfId="0" applyNumberFormat="1" applyAlignment="1">
      <alignment horizontal="center"/>
    </xf>
    <xf numFmtId="165" fontId="0" fillId="0" borderId="0" xfId="0" applyNumberFormat="1" applyAlignment="1"/>
    <xf numFmtId="4" fontId="0" fillId="0" borderId="0" xfId="0" applyNumberFormat="1" applyAlignment="1"/>
    <xf numFmtId="0" fontId="1" fillId="0" borderId="0" xfId="0" applyFont="1"/>
    <xf numFmtId="0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wrapText="1"/>
    </xf>
    <xf numFmtId="4" fontId="0" fillId="0" borderId="0" xfId="0" applyNumberFormat="1"/>
    <xf numFmtId="4" fontId="1" fillId="0" borderId="0" xfId="0" applyNumberFormat="1" applyFont="1"/>
    <xf numFmtId="4" fontId="1" fillId="0" borderId="0" xfId="0" applyNumberFormat="1" applyFont="1" applyBorder="1"/>
    <xf numFmtId="4" fontId="1" fillId="0" borderId="1" xfId="0" applyNumberFormat="1" applyFont="1" applyBorder="1"/>
    <xf numFmtId="0" fontId="0" fillId="2" borderId="0" xfId="0" applyNumberFormat="1" applyFill="1" applyAlignment="1">
      <alignment wrapText="1"/>
    </xf>
    <xf numFmtId="4" fontId="0" fillId="2" borderId="0" xfId="0" applyNumberFormat="1" applyFill="1" applyAlignment="1"/>
    <xf numFmtId="4" fontId="1" fillId="2" borderId="0" xfId="0" applyNumberFormat="1" applyFont="1" applyFill="1"/>
    <xf numFmtId="0" fontId="1" fillId="0" borderId="0" xfId="0" applyNumberFormat="1" applyFont="1" applyAlignment="1">
      <alignment horizontal="left"/>
    </xf>
    <xf numFmtId="0" fontId="0" fillId="0" borderId="2" xfId="0" applyNumberFormat="1" applyBorder="1" applyAlignment="1"/>
    <xf numFmtId="164" fontId="0" fillId="0" borderId="2" xfId="0" applyNumberFormat="1" applyBorder="1" applyAlignment="1"/>
    <xf numFmtId="0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wrapText="1"/>
    </xf>
    <xf numFmtId="4" fontId="0" fillId="0" borderId="2" xfId="0" applyNumberFormat="1" applyBorder="1" applyAlignment="1"/>
    <xf numFmtId="4" fontId="1" fillId="0" borderId="2" xfId="0" applyNumberFormat="1" applyFont="1" applyBorder="1"/>
    <xf numFmtId="0" fontId="0" fillId="0" borderId="2" xfId="0" applyBorder="1"/>
    <xf numFmtId="0" fontId="0" fillId="0" borderId="3" xfId="0" applyNumberFormat="1" applyBorder="1" applyAlignment="1"/>
    <xf numFmtId="164" fontId="0" fillId="0" borderId="3" xfId="0" applyNumberFormat="1" applyBorder="1" applyAlignment="1"/>
    <xf numFmtId="0" fontId="0" fillId="0" borderId="3" xfId="0" applyNumberFormat="1" applyBorder="1" applyAlignment="1">
      <alignment horizontal="center"/>
    </xf>
    <xf numFmtId="0" fontId="0" fillId="0" borderId="3" xfId="0" applyBorder="1"/>
    <xf numFmtId="4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wrapText="1"/>
    </xf>
    <xf numFmtId="4" fontId="0" fillId="0" borderId="3" xfId="0" applyNumberFormat="1" applyBorder="1" applyAlignment="1"/>
    <xf numFmtId="4" fontId="0" fillId="0" borderId="3" xfId="0" applyNumberFormat="1" applyBorder="1"/>
    <xf numFmtId="4" fontId="1" fillId="0" borderId="3" xfId="0" applyNumberFormat="1" applyFont="1" applyBorder="1"/>
    <xf numFmtId="4" fontId="0" fillId="0" borderId="2" xfId="0" applyNumberFormat="1" applyBorder="1"/>
    <xf numFmtId="0" fontId="0" fillId="0" borderId="1" xfId="0" applyNumberFormat="1" applyBorder="1" applyAlignment="1"/>
    <xf numFmtId="164" fontId="0" fillId="0" borderId="1" xfId="0" applyNumberFormat="1" applyBorder="1" applyAlignment="1"/>
    <xf numFmtId="0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wrapText="1"/>
    </xf>
    <xf numFmtId="4" fontId="0" fillId="0" borderId="1" xfId="0" applyNumberFormat="1" applyBorder="1" applyAlignment="1"/>
    <xf numFmtId="4" fontId="0" fillId="0" borderId="1" xfId="0" applyNumberFormat="1" applyBorder="1"/>
    <xf numFmtId="0" fontId="0" fillId="0" borderId="1" xfId="0" applyBorder="1"/>
    <xf numFmtId="0" fontId="0" fillId="0" borderId="4" xfId="0" applyNumberFormat="1" applyBorder="1" applyAlignment="1"/>
    <xf numFmtId="164" fontId="0" fillId="0" borderId="4" xfId="0" applyNumberFormat="1" applyBorder="1" applyAlignment="1"/>
    <xf numFmtId="0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NumberFormat="1" applyBorder="1" applyAlignment="1">
      <alignment wrapText="1"/>
    </xf>
    <xf numFmtId="4" fontId="0" fillId="0" borderId="4" xfId="0" applyNumberFormat="1" applyBorder="1" applyAlignment="1"/>
    <xf numFmtId="4" fontId="0" fillId="0" borderId="4" xfId="0" applyNumberFormat="1" applyBorder="1"/>
    <xf numFmtId="4" fontId="1" fillId="0" borderId="4" xfId="0" applyNumberFormat="1" applyFont="1" applyBorder="1"/>
    <xf numFmtId="0" fontId="0" fillId="0" borderId="4" xfId="0" applyBorder="1"/>
    <xf numFmtId="40" fontId="0" fillId="0" borderId="0" xfId="0" applyNumberFormat="1"/>
    <xf numFmtId="40" fontId="0" fillId="0" borderId="1" xfId="0" applyNumberFormat="1" applyBorder="1"/>
    <xf numFmtId="0" fontId="2" fillId="0" borderId="0" xfId="0" applyFont="1" applyAlignment="1">
      <alignment horizontal="center" wrapText="1"/>
    </xf>
    <xf numFmtId="4" fontId="0" fillId="0" borderId="0" xfId="0" applyNumberForma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F3B8-EC58-4596-A741-526332315999}">
  <dimension ref="A1:J148"/>
  <sheetViews>
    <sheetView topLeftCell="A50" workbookViewId="0">
      <selection activeCell="L10" sqref="L10"/>
    </sheetView>
  </sheetViews>
  <sheetFormatPr defaultColWidth="15.6640625" defaultRowHeight="14.4" x14ac:dyDescent="0.3"/>
  <cols>
    <col min="1" max="1" width="9.6640625" style="3" customWidth="1"/>
    <col min="2" max="2" width="11.33203125" style="2" customWidth="1"/>
    <col min="3" max="3" width="28.6640625" style="15" customWidth="1"/>
    <col min="4" max="4" width="8.5546875" style="3" customWidth="1"/>
    <col min="5" max="5" width="9" style="4" customWidth="1"/>
    <col min="6" max="6" width="40.6640625" style="3" customWidth="1"/>
    <col min="7" max="7" width="9" style="5" customWidth="1"/>
    <col min="8" max="8" width="11.44140625" style="6" customWidth="1"/>
    <col min="9" max="9" width="9.88671875" style="6" customWidth="1"/>
    <col min="10" max="10" width="13.5546875" style="7" customWidth="1"/>
  </cols>
  <sheetData>
    <row r="1" spans="1:10" x14ac:dyDescent="0.3">
      <c r="A1" s="1"/>
      <c r="C1" s="1" t="s">
        <v>0</v>
      </c>
    </row>
    <row r="2" spans="1:10" x14ac:dyDescent="0.3">
      <c r="A2" s="1"/>
      <c r="C2" s="1" t="s">
        <v>1</v>
      </c>
    </row>
    <row r="3" spans="1:10" x14ac:dyDescent="0.3">
      <c r="A3" s="1"/>
      <c r="C3" s="1" t="s">
        <v>2</v>
      </c>
    </row>
    <row r="4" spans="1:10" x14ac:dyDescent="0.3">
      <c r="A4" s="1"/>
      <c r="C4" s="1" t="s">
        <v>3</v>
      </c>
    </row>
    <row r="5" spans="1:10" x14ac:dyDescent="0.3">
      <c r="A5" s="1"/>
      <c r="C5" s="1" t="s">
        <v>197</v>
      </c>
    </row>
    <row r="6" spans="1:10" x14ac:dyDescent="0.3">
      <c r="C6" s="24" t="s">
        <v>198</v>
      </c>
    </row>
    <row r="7" spans="1:10" ht="28.8" x14ac:dyDescent="0.3">
      <c r="A7" s="8" t="s">
        <v>4</v>
      </c>
      <c r="B7" s="9" t="s">
        <v>5</v>
      </c>
      <c r="C7" s="10" t="s">
        <v>6</v>
      </c>
      <c r="D7" s="8" t="s">
        <v>7</v>
      </c>
      <c r="E7" s="11" t="s">
        <v>8</v>
      </c>
      <c r="F7" s="10" t="s">
        <v>9</v>
      </c>
      <c r="G7" s="12" t="s">
        <v>10</v>
      </c>
      <c r="H7" s="13" t="s">
        <v>11</v>
      </c>
      <c r="I7" s="11" t="s">
        <v>12</v>
      </c>
      <c r="J7" s="14" t="s">
        <v>13</v>
      </c>
    </row>
    <row r="8" spans="1:10" ht="28.8" x14ac:dyDescent="0.3">
      <c r="A8" s="3" t="s">
        <v>14</v>
      </c>
      <c r="B8" s="2">
        <v>44467</v>
      </c>
      <c r="C8" s="15" t="s">
        <v>15</v>
      </c>
      <c r="D8"/>
      <c r="E8" s="4">
        <v>8</v>
      </c>
      <c r="F8" s="16" t="s">
        <v>16</v>
      </c>
      <c r="G8" s="6">
        <v>76</v>
      </c>
      <c r="H8" s="6">
        <v>608</v>
      </c>
      <c r="I8" s="17"/>
      <c r="J8" s="18">
        <f t="shared" ref="J8:J71" si="0">+I8+H8</f>
        <v>608</v>
      </c>
    </row>
    <row r="9" spans="1:10" ht="28.8" x14ac:dyDescent="0.3">
      <c r="A9" s="3" t="s">
        <v>14</v>
      </c>
      <c r="B9" s="2">
        <v>44467</v>
      </c>
      <c r="C9" s="15" t="s">
        <v>15</v>
      </c>
      <c r="D9"/>
      <c r="E9" s="4">
        <v>1</v>
      </c>
      <c r="F9" s="16" t="s">
        <v>17</v>
      </c>
      <c r="G9" s="6">
        <v>76</v>
      </c>
      <c r="H9" s="6">
        <v>76</v>
      </c>
      <c r="I9" s="17"/>
      <c r="J9" s="18">
        <f t="shared" si="0"/>
        <v>76</v>
      </c>
    </row>
    <row r="10" spans="1:10" x14ac:dyDescent="0.3">
      <c r="A10" s="3" t="s">
        <v>18</v>
      </c>
      <c r="B10" s="2">
        <v>44662</v>
      </c>
      <c r="C10" s="15" t="s">
        <v>19</v>
      </c>
      <c r="D10" s="3" t="s">
        <v>20</v>
      </c>
      <c r="E10" s="4">
        <v>2</v>
      </c>
      <c r="F10" s="16" t="s">
        <v>21</v>
      </c>
      <c r="G10" s="6">
        <v>620</v>
      </c>
      <c r="H10" s="6">
        <v>1240</v>
      </c>
      <c r="I10" s="17"/>
      <c r="J10" s="18">
        <f t="shared" si="0"/>
        <v>1240</v>
      </c>
    </row>
    <row r="11" spans="1:10" ht="28.8" x14ac:dyDescent="0.3">
      <c r="A11" s="3" t="s">
        <v>22</v>
      </c>
      <c r="B11" s="2">
        <v>44662</v>
      </c>
      <c r="C11" s="15" t="s">
        <v>19</v>
      </c>
      <c r="D11" s="3" t="s">
        <v>20</v>
      </c>
      <c r="E11" s="4">
        <v>30</v>
      </c>
      <c r="F11" s="16" t="s">
        <v>23</v>
      </c>
      <c r="G11" s="6">
        <v>620</v>
      </c>
      <c r="H11" s="6">
        <f>+E11*G11</f>
        <v>18600</v>
      </c>
      <c r="I11" s="17"/>
      <c r="J11" s="18">
        <f t="shared" si="0"/>
        <v>18600</v>
      </c>
    </row>
    <row r="12" spans="1:10" ht="28.8" x14ac:dyDescent="0.3">
      <c r="A12" s="3" t="s">
        <v>24</v>
      </c>
      <c r="B12" s="2">
        <v>44662</v>
      </c>
      <c r="C12" s="15" t="s">
        <v>25</v>
      </c>
      <c r="D12" s="3" t="s">
        <v>20</v>
      </c>
      <c r="E12" s="4">
        <v>2</v>
      </c>
      <c r="F12" s="16" t="s">
        <v>26</v>
      </c>
      <c r="G12" s="6">
        <v>337.79</v>
      </c>
      <c r="H12" s="6">
        <f>+E12*G12</f>
        <v>675.58</v>
      </c>
      <c r="J12" s="18">
        <f t="shared" si="0"/>
        <v>675.58</v>
      </c>
    </row>
    <row r="13" spans="1:10" ht="28.8" x14ac:dyDescent="0.3">
      <c r="A13" s="3" t="s">
        <v>27</v>
      </c>
      <c r="B13" s="2">
        <v>44662</v>
      </c>
      <c r="C13" s="15" t="s">
        <v>25</v>
      </c>
      <c r="D13" s="3" t="s">
        <v>20</v>
      </c>
      <c r="E13" s="4">
        <v>6</v>
      </c>
      <c r="F13" s="16" t="s">
        <v>28</v>
      </c>
      <c r="G13" s="6">
        <v>343.68</v>
      </c>
      <c r="H13" s="6">
        <v>2062.08</v>
      </c>
      <c r="J13" s="18">
        <f t="shared" si="0"/>
        <v>2062.08</v>
      </c>
    </row>
    <row r="14" spans="1:10" ht="28.8" x14ac:dyDescent="0.3">
      <c r="A14" s="3" t="s">
        <v>29</v>
      </c>
      <c r="B14" s="2">
        <v>44662</v>
      </c>
      <c r="C14" s="15" t="s">
        <v>30</v>
      </c>
      <c r="D14" s="3" t="s">
        <v>20</v>
      </c>
      <c r="E14" s="4">
        <v>3</v>
      </c>
      <c r="F14" s="16" t="s">
        <v>31</v>
      </c>
      <c r="G14" s="6">
        <v>978.85</v>
      </c>
      <c r="H14" s="6">
        <v>2936.55</v>
      </c>
      <c r="J14" s="18">
        <f t="shared" si="0"/>
        <v>2936.55</v>
      </c>
    </row>
    <row r="15" spans="1:10" ht="28.8" x14ac:dyDescent="0.3">
      <c r="A15" s="3" t="s">
        <v>32</v>
      </c>
      <c r="B15" s="2">
        <v>44662</v>
      </c>
      <c r="C15" s="15" t="s">
        <v>30</v>
      </c>
      <c r="D15" s="3" t="s">
        <v>20</v>
      </c>
      <c r="E15" s="4">
        <v>12</v>
      </c>
      <c r="F15" s="16" t="s">
        <v>33</v>
      </c>
      <c r="G15" s="6">
        <v>1907.25</v>
      </c>
      <c r="H15" s="6">
        <f>+E15*G15</f>
        <v>22887</v>
      </c>
      <c r="I15" s="17"/>
      <c r="J15" s="18">
        <f t="shared" si="0"/>
        <v>22887</v>
      </c>
    </row>
    <row r="16" spans="1:10" ht="28.8" x14ac:dyDescent="0.3">
      <c r="A16" s="3" t="s">
        <v>34</v>
      </c>
      <c r="B16" s="2">
        <v>44662</v>
      </c>
      <c r="C16" s="15" t="s">
        <v>35</v>
      </c>
      <c r="D16" s="3" t="s">
        <v>20</v>
      </c>
      <c r="E16" s="4">
        <v>1</v>
      </c>
      <c r="F16" s="16" t="s">
        <v>36</v>
      </c>
      <c r="G16" s="6">
        <v>1995</v>
      </c>
      <c r="H16" s="6">
        <v>1995</v>
      </c>
      <c r="I16" s="17"/>
      <c r="J16" s="18">
        <f t="shared" si="0"/>
        <v>1995</v>
      </c>
    </row>
    <row r="17" spans="1:10" ht="28.8" x14ac:dyDescent="0.3">
      <c r="A17" s="3" t="s">
        <v>37</v>
      </c>
      <c r="B17" s="2">
        <v>44662</v>
      </c>
      <c r="C17" s="15" t="s">
        <v>35</v>
      </c>
      <c r="D17" s="3" t="s">
        <v>20</v>
      </c>
      <c r="E17" s="4">
        <v>7</v>
      </c>
      <c r="F17" s="16" t="s">
        <v>38</v>
      </c>
      <c r="G17" s="6">
        <v>1995</v>
      </c>
      <c r="H17" s="6">
        <f t="shared" ref="H17:H22" si="1">+E17*G17</f>
        <v>13965</v>
      </c>
      <c r="J17" s="18">
        <f t="shared" si="0"/>
        <v>13965</v>
      </c>
    </row>
    <row r="18" spans="1:10" ht="28.8" x14ac:dyDescent="0.3">
      <c r="A18" s="3" t="s">
        <v>37</v>
      </c>
      <c r="B18" s="2">
        <v>44662</v>
      </c>
      <c r="C18" s="15" t="s">
        <v>35</v>
      </c>
      <c r="D18" s="3" t="s">
        <v>20</v>
      </c>
      <c r="E18" s="4">
        <v>8</v>
      </c>
      <c r="F18" s="16" t="s">
        <v>39</v>
      </c>
      <c r="G18" s="6">
        <v>1495</v>
      </c>
      <c r="H18" s="6">
        <f t="shared" si="1"/>
        <v>11960</v>
      </c>
      <c r="J18" s="18">
        <f t="shared" si="0"/>
        <v>11960</v>
      </c>
    </row>
    <row r="19" spans="1:10" ht="28.8" x14ac:dyDescent="0.3">
      <c r="A19" s="3" t="s">
        <v>27</v>
      </c>
      <c r="B19" s="2">
        <v>44662</v>
      </c>
      <c r="C19" s="15" t="s">
        <v>25</v>
      </c>
      <c r="D19" s="3" t="s">
        <v>20</v>
      </c>
      <c r="E19" s="4">
        <v>9</v>
      </c>
      <c r="F19" s="16" t="s">
        <v>40</v>
      </c>
      <c r="G19" s="6">
        <v>272.77</v>
      </c>
      <c r="H19" s="6">
        <f t="shared" si="1"/>
        <v>2454.9299999999998</v>
      </c>
      <c r="J19" s="18">
        <f t="shared" si="0"/>
        <v>2454.9299999999998</v>
      </c>
    </row>
    <row r="20" spans="1:10" ht="28.8" x14ac:dyDescent="0.3">
      <c r="A20" s="3" t="s">
        <v>32</v>
      </c>
      <c r="B20" s="2">
        <v>44662</v>
      </c>
      <c r="C20" s="15" t="s">
        <v>30</v>
      </c>
      <c r="D20" s="3" t="s">
        <v>20</v>
      </c>
      <c r="E20" s="4">
        <v>5</v>
      </c>
      <c r="F20" s="16" t="s">
        <v>41</v>
      </c>
      <c r="G20" s="6">
        <v>71.849999999999994</v>
      </c>
      <c r="H20" s="6">
        <f t="shared" si="1"/>
        <v>359.25</v>
      </c>
      <c r="J20" s="18">
        <f t="shared" si="0"/>
        <v>359.25</v>
      </c>
    </row>
    <row r="21" spans="1:10" x14ac:dyDescent="0.3">
      <c r="A21" s="3" t="s">
        <v>42</v>
      </c>
      <c r="B21" s="2">
        <v>44662</v>
      </c>
      <c r="C21" s="15" t="s">
        <v>30</v>
      </c>
      <c r="D21" s="3" t="s">
        <v>20</v>
      </c>
      <c r="E21" s="4">
        <v>3</v>
      </c>
      <c r="F21" s="16" t="s">
        <v>43</v>
      </c>
      <c r="G21" s="6">
        <v>1119.5999999999999</v>
      </c>
      <c r="H21" s="6">
        <f t="shared" si="1"/>
        <v>3358.7999999999997</v>
      </c>
      <c r="I21" s="17"/>
      <c r="J21" s="18">
        <f t="shared" si="0"/>
        <v>3358.7999999999997</v>
      </c>
    </row>
    <row r="22" spans="1:10" x14ac:dyDescent="0.3">
      <c r="A22" s="3" t="s">
        <v>42</v>
      </c>
      <c r="B22" s="2">
        <v>44662</v>
      </c>
      <c r="C22" s="15" t="s">
        <v>30</v>
      </c>
      <c r="D22" s="3" t="s">
        <v>20</v>
      </c>
      <c r="E22" s="4">
        <v>30</v>
      </c>
      <c r="F22" s="16" t="s">
        <v>44</v>
      </c>
      <c r="G22" s="6">
        <v>159.6</v>
      </c>
      <c r="H22" s="6">
        <f t="shared" si="1"/>
        <v>4788</v>
      </c>
      <c r="I22" s="17"/>
      <c r="J22" s="18">
        <f t="shared" si="0"/>
        <v>4788</v>
      </c>
    </row>
    <row r="23" spans="1:10" ht="28.8" x14ac:dyDescent="0.3">
      <c r="A23" s="3" t="s">
        <v>45</v>
      </c>
      <c r="B23" s="2">
        <v>44662</v>
      </c>
      <c r="C23" s="15" t="s">
        <v>30</v>
      </c>
      <c r="D23" s="3" t="s">
        <v>20</v>
      </c>
      <c r="E23" s="4">
        <v>1</v>
      </c>
      <c r="F23" s="16" t="s">
        <v>46</v>
      </c>
      <c r="G23" s="6">
        <v>540.25</v>
      </c>
      <c r="H23" s="6">
        <v>540.25</v>
      </c>
      <c r="J23" s="18">
        <f t="shared" si="0"/>
        <v>540.25</v>
      </c>
    </row>
    <row r="24" spans="1:10" x14ac:dyDescent="0.3">
      <c r="A24" s="3" t="s">
        <v>47</v>
      </c>
      <c r="B24" s="2">
        <v>44662</v>
      </c>
      <c r="C24" s="15" t="s">
        <v>25</v>
      </c>
      <c r="D24" s="3" t="s">
        <v>20</v>
      </c>
      <c r="E24" s="4">
        <v>4</v>
      </c>
      <c r="F24" s="16" t="s">
        <v>48</v>
      </c>
      <c r="G24" s="6">
        <v>99.99</v>
      </c>
      <c r="H24" s="6">
        <f>+E24*G24</f>
        <v>399.96</v>
      </c>
      <c r="J24" s="18">
        <f t="shared" si="0"/>
        <v>399.96</v>
      </c>
    </row>
    <row r="25" spans="1:10" x14ac:dyDescent="0.3">
      <c r="A25" s="3" t="s">
        <v>49</v>
      </c>
      <c r="B25" s="2">
        <v>44411</v>
      </c>
      <c r="C25" s="15" t="s">
        <v>50</v>
      </c>
      <c r="E25" s="4">
        <v>1</v>
      </c>
      <c r="F25" s="16" t="s">
        <v>51</v>
      </c>
      <c r="G25" s="6">
        <v>551</v>
      </c>
      <c r="H25" s="6">
        <v>551</v>
      </c>
      <c r="J25" s="18">
        <f t="shared" si="0"/>
        <v>551</v>
      </c>
    </row>
    <row r="26" spans="1:10" ht="28.8" x14ac:dyDescent="0.3">
      <c r="A26" s="3" t="s">
        <v>49</v>
      </c>
      <c r="B26" s="2">
        <v>44411</v>
      </c>
      <c r="C26" s="15" t="s">
        <v>50</v>
      </c>
      <c r="E26" s="4">
        <v>1</v>
      </c>
      <c r="F26" s="16" t="s">
        <v>52</v>
      </c>
      <c r="G26" s="6">
        <v>85</v>
      </c>
      <c r="H26" s="6">
        <v>85</v>
      </c>
      <c r="J26" s="18">
        <f t="shared" si="0"/>
        <v>85</v>
      </c>
    </row>
    <row r="27" spans="1:10" ht="28.8" x14ac:dyDescent="0.3">
      <c r="A27" s="3" t="s">
        <v>27</v>
      </c>
      <c r="B27" s="2">
        <v>44662</v>
      </c>
      <c r="C27" s="15" t="s">
        <v>25</v>
      </c>
      <c r="D27" s="3" t="s">
        <v>20</v>
      </c>
      <c r="E27" s="4">
        <v>2</v>
      </c>
      <c r="F27" s="16" t="s">
        <v>53</v>
      </c>
      <c r="G27" s="6">
        <v>199.99</v>
      </c>
      <c r="H27" s="6">
        <f>+E27*G27</f>
        <v>399.98</v>
      </c>
      <c r="I27" s="17"/>
      <c r="J27" s="18">
        <f t="shared" si="0"/>
        <v>399.98</v>
      </c>
    </row>
    <row r="28" spans="1:10" ht="28.8" x14ac:dyDescent="0.3">
      <c r="A28" s="3" t="s">
        <v>42</v>
      </c>
      <c r="B28" s="2">
        <v>44662</v>
      </c>
      <c r="C28" s="15" t="s">
        <v>30</v>
      </c>
      <c r="D28" s="3" t="s">
        <v>20</v>
      </c>
      <c r="E28" s="4">
        <v>3</v>
      </c>
      <c r="F28" s="16" t="s">
        <v>54</v>
      </c>
      <c r="G28" s="6">
        <v>3452.1</v>
      </c>
      <c r="H28" s="6">
        <f>+E28*G28</f>
        <v>10356.299999999999</v>
      </c>
      <c r="J28" s="18">
        <f t="shared" si="0"/>
        <v>10356.299999999999</v>
      </c>
    </row>
    <row r="29" spans="1:10" ht="28.8" x14ac:dyDescent="0.3">
      <c r="A29" s="3" t="s">
        <v>32</v>
      </c>
      <c r="B29" s="2">
        <v>44662</v>
      </c>
      <c r="C29" s="15" t="s">
        <v>30</v>
      </c>
      <c r="D29" s="3" t="s">
        <v>20</v>
      </c>
      <c r="E29" s="4">
        <v>13</v>
      </c>
      <c r="F29" s="16" t="s">
        <v>55</v>
      </c>
      <c r="G29" s="6">
        <v>434.35</v>
      </c>
      <c r="H29" s="6">
        <f>+E29*G29</f>
        <v>5646.55</v>
      </c>
      <c r="I29" s="17"/>
      <c r="J29" s="18">
        <f t="shared" si="0"/>
        <v>5646.55</v>
      </c>
    </row>
    <row r="30" spans="1:10" x14ac:dyDescent="0.3">
      <c r="A30" s="3" t="s">
        <v>18</v>
      </c>
      <c r="B30" s="2">
        <v>44662</v>
      </c>
      <c r="C30" s="15" t="s">
        <v>19</v>
      </c>
      <c r="D30" s="3" t="s">
        <v>20</v>
      </c>
      <c r="E30" s="4">
        <v>3</v>
      </c>
      <c r="F30" s="16" t="s">
        <v>56</v>
      </c>
      <c r="G30" s="6">
        <v>249</v>
      </c>
      <c r="H30" s="6">
        <v>747</v>
      </c>
      <c r="I30" s="17"/>
      <c r="J30" s="18">
        <f t="shared" si="0"/>
        <v>747</v>
      </c>
    </row>
    <row r="31" spans="1:10" ht="28.8" x14ac:dyDescent="0.3">
      <c r="A31" s="3" t="s">
        <v>45</v>
      </c>
      <c r="B31" s="2">
        <v>44662</v>
      </c>
      <c r="C31" s="15" t="s">
        <v>30</v>
      </c>
      <c r="D31" s="3" t="s">
        <v>20</v>
      </c>
      <c r="E31" s="4">
        <v>5</v>
      </c>
      <c r="F31" s="16" t="s">
        <v>57</v>
      </c>
      <c r="G31" s="6">
        <v>278.95</v>
      </c>
      <c r="H31" s="6">
        <v>1394.75</v>
      </c>
      <c r="I31" s="17"/>
      <c r="J31" s="18">
        <f t="shared" si="0"/>
        <v>1394.75</v>
      </c>
    </row>
    <row r="32" spans="1:10" ht="28.8" x14ac:dyDescent="0.3">
      <c r="A32" s="3" t="s">
        <v>58</v>
      </c>
      <c r="B32" s="2">
        <v>44662</v>
      </c>
      <c r="C32" s="15" t="s">
        <v>30</v>
      </c>
      <c r="D32" s="3" t="s">
        <v>20</v>
      </c>
      <c r="E32" s="4">
        <v>6</v>
      </c>
      <c r="F32" s="16" t="s">
        <v>59</v>
      </c>
      <c r="G32" s="6">
        <v>1399.8</v>
      </c>
      <c r="H32" s="6">
        <f>+E32*G32</f>
        <v>8398.7999999999993</v>
      </c>
      <c r="I32" s="17"/>
      <c r="J32" s="18">
        <f t="shared" si="0"/>
        <v>8398.7999999999993</v>
      </c>
    </row>
    <row r="33" spans="1:10" ht="28.8" x14ac:dyDescent="0.3">
      <c r="A33" s="3" t="s">
        <v>60</v>
      </c>
      <c r="B33" s="2">
        <v>44662</v>
      </c>
      <c r="C33" s="15" t="s">
        <v>25</v>
      </c>
      <c r="D33" s="3" t="s">
        <v>20</v>
      </c>
      <c r="E33" s="4">
        <v>1</v>
      </c>
      <c r="F33" s="16" t="s">
        <v>61</v>
      </c>
      <c r="G33" s="6">
        <v>48.9</v>
      </c>
      <c r="H33" s="6">
        <v>48.9</v>
      </c>
      <c r="I33" s="17"/>
      <c r="J33" s="18">
        <f t="shared" si="0"/>
        <v>48.9</v>
      </c>
    </row>
    <row r="34" spans="1:10" ht="28.8" x14ac:dyDescent="0.3">
      <c r="A34" s="3" t="s">
        <v>24</v>
      </c>
      <c r="B34" s="2">
        <v>44662</v>
      </c>
      <c r="C34" s="15" t="s">
        <v>25</v>
      </c>
      <c r="D34" s="3" t="s">
        <v>20</v>
      </c>
      <c r="E34" s="4">
        <v>1</v>
      </c>
      <c r="F34" s="16" t="s">
        <v>62</v>
      </c>
      <c r="G34" s="6">
        <v>50.79</v>
      </c>
      <c r="H34" s="6">
        <v>50.79</v>
      </c>
      <c r="J34" s="18">
        <f t="shared" si="0"/>
        <v>50.79</v>
      </c>
    </row>
    <row r="35" spans="1:10" ht="28.8" x14ac:dyDescent="0.3">
      <c r="A35" s="3" t="s">
        <v>63</v>
      </c>
      <c r="B35" s="2">
        <v>44662</v>
      </c>
      <c r="C35" s="15" t="s">
        <v>30</v>
      </c>
      <c r="D35" s="3" t="s">
        <v>20</v>
      </c>
      <c r="E35" s="4">
        <v>1</v>
      </c>
      <c r="F35" s="16" t="s">
        <v>64</v>
      </c>
      <c r="G35" s="6">
        <v>7.55</v>
      </c>
      <c r="H35" s="6">
        <v>7.55</v>
      </c>
      <c r="J35" s="18">
        <f t="shared" si="0"/>
        <v>7.55</v>
      </c>
    </row>
    <row r="36" spans="1:10" ht="28.8" x14ac:dyDescent="0.3">
      <c r="A36" s="3" t="s">
        <v>65</v>
      </c>
      <c r="B36" s="2">
        <v>44662</v>
      </c>
      <c r="C36" s="15" t="s">
        <v>19</v>
      </c>
      <c r="D36" s="3" t="s">
        <v>20</v>
      </c>
      <c r="E36" s="4">
        <v>6</v>
      </c>
      <c r="F36" s="16" t="s">
        <v>66</v>
      </c>
      <c r="G36" s="6">
        <v>269</v>
      </c>
      <c r="H36" s="6">
        <v>1614</v>
      </c>
      <c r="I36" s="17"/>
      <c r="J36" s="18">
        <f t="shared" si="0"/>
        <v>1614</v>
      </c>
    </row>
    <row r="37" spans="1:10" ht="28.8" x14ac:dyDescent="0.3">
      <c r="A37" s="3" t="s">
        <v>29</v>
      </c>
      <c r="B37" s="2">
        <v>44662</v>
      </c>
      <c r="C37" s="15" t="s">
        <v>30</v>
      </c>
      <c r="D37" s="3" t="s">
        <v>20</v>
      </c>
      <c r="E37" s="4">
        <v>20</v>
      </c>
      <c r="F37" s="16" t="s">
        <v>67</v>
      </c>
      <c r="G37" s="6">
        <v>272.14999999999998</v>
      </c>
      <c r="H37" s="6">
        <v>5443</v>
      </c>
      <c r="I37" s="17"/>
      <c r="J37" s="18">
        <f t="shared" si="0"/>
        <v>5443</v>
      </c>
    </row>
    <row r="38" spans="1:10" ht="28.8" x14ac:dyDescent="0.3">
      <c r="A38" s="3" t="s">
        <v>42</v>
      </c>
      <c r="B38" s="2">
        <v>44662</v>
      </c>
      <c r="C38" s="15" t="s">
        <v>30</v>
      </c>
      <c r="D38" s="3" t="s">
        <v>20</v>
      </c>
      <c r="E38" s="4">
        <v>46</v>
      </c>
      <c r="F38" s="16" t="s">
        <v>68</v>
      </c>
      <c r="G38" s="6">
        <v>299</v>
      </c>
      <c r="H38" s="6">
        <f>+E38*G38</f>
        <v>13754</v>
      </c>
      <c r="I38" s="17"/>
      <c r="J38" s="18">
        <f t="shared" si="0"/>
        <v>13754</v>
      </c>
    </row>
    <row r="39" spans="1:10" ht="28.8" x14ac:dyDescent="0.3">
      <c r="A39" s="3" t="s">
        <v>34</v>
      </c>
      <c r="B39" s="2">
        <v>44662</v>
      </c>
      <c r="C39" s="15" t="s">
        <v>35</v>
      </c>
      <c r="D39" s="3" t="s">
        <v>20</v>
      </c>
      <c r="E39" s="4">
        <v>2</v>
      </c>
      <c r="F39" s="16" t="s">
        <v>69</v>
      </c>
      <c r="G39" s="6">
        <v>1995</v>
      </c>
      <c r="H39" s="6">
        <v>3990</v>
      </c>
      <c r="I39" s="17"/>
      <c r="J39" s="18">
        <f t="shared" si="0"/>
        <v>3990</v>
      </c>
    </row>
    <row r="40" spans="1:10" ht="28.8" x14ac:dyDescent="0.3">
      <c r="A40" s="3" t="s">
        <v>37</v>
      </c>
      <c r="B40" s="2">
        <v>44662</v>
      </c>
      <c r="C40" s="15" t="s">
        <v>35</v>
      </c>
      <c r="D40" s="3" t="s">
        <v>20</v>
      </c>
      <c r="E40" s="4">
        <v>10</v>
      </c>
      <c r="F40" s="16" t="s">
        <v>70</v>
      </c>
      <c r="G40" s="6">
        <v>649</v>
      </c>
      <c r="H40" s="6">
        <f>+E40*G40</f>
        <v>6490</v>
      </c>
      <c r="J40" s="18">
        <f t="shared" si="0"/>
        <v>6490</v>
      </c>
    </row>
    <row r="41" spans="1:10" x14ac:dyDescent="0.3">
      <c r="A41" s="3" t="s">
        <v>47</v>
      </c>
      <c r="B41" s="2">
        <v>44662</v>
      </c>
      <c r="C41" s="15" t="s">
        <v>25</v>
      </c>
      <c r="D41" s="3" t="s">
        <v>20</v>
      </c>
      <c r="E41" s="4">
        <v>4</v>
      </c>
      <c r="F41" s="16" t="s">
        <v>71</v>
      </c>
      <c r="G41" s="6">
        <v>170.62</v>
      </c>
      <c r="H41" s="6">
        <f>+E41*G41</f>
        <v>682.48</v>
      </c>
      <c r="J41" s="18">
        <f t="shared" si="0"/>
        <v>682.48</v>
      </c>
    </row>
    <row r="42" spans="1:10" x14ac:dyDescent="0.3">
      <c r="A42" s="3" t="s">
        <v>24</v>
      </c>
      <c r="B42" s="2">
        <v>44662</v>
      </c>
      <c r="C42" s="15" t="s">
        <v>25</v>
      </c>
      <c r="D42" s="3" t="s">
        <v>20</v>
      </c>
      <c r="E42" s="4">
        <v>1</v>
      </c>
      <c r="F42" s="16" t="s">
        <v>72</v>
      </c>
      <c r="G42" s="6">
        <v>265.88</v>
      </c>
      <c r="H42" s="6">
        <v>265.88</v>
      </c>
      <c r="J42" s="18">
        <f t="shared" si="0"/>
        <v>265.88</v>
      </c>
    </row>
    <row r="43" spans="1:10" ht="43.2" x14ac:dyDescent="0.3">
      <c r="A43" s="3" t="s">
        <v>14</v>
      </c>
      <c r="B43" s="2">
        <v>44467</v>
      </c>
      <c r="C43" s="15" t="s">
        <v>15</v>
      </c>
      <c r="D43"/>
      <c r="E43" s="4">
        <v>1</v>
      </c>
      <c r="F43" s="16" t="s">
        <v>73</v>
      </c>
      <c r="G43" s="6">
        <v>5.5</v>
      </c>
      <c r="H43" s="6">
        <v>5.5</v>
      </c>
      <c r="I43" s="17"/>
      <c r="J43" s="18">
        <f t="shared" si="0"/>
        <v>5.5</v>
      </c>
    </row>
    <row r="44" spans="1:10" ht="43.2" x14ac:dyDescent="0.3">
      <c r="A44" s="3" t="s">
        <v>14</v>
      </c>
      <c r="B44" s="2">
        <v>44467</v>
      </c>
      <c r="C44" s="15" t="s">
        <v>15</v>
      </c>
      <c r="D44"/>
      <c r="E44" s="4">
        <v>1</v>
      </c>
      <c r="F44" s="16" t="s">
        <v>74</v>
      </c>
      <c r="G44" s="6">
        <v>5.5</v>
      </c>
      <c r="H44" s="6">
        <v>5.5</v>
      </c>
      <c r="I44" s="17"/>
      <c r="J44" s="18">
        <f t="shared" si="0"/>
        <v>5.5</v>
      </c>
    </row>
    <row r="45" spans="1:10" ht="43.2" x14ac:dyDescent="0.3">
      <c r="A45" s="3" t="s">
        <v>14</v>
      </c>
      <c r="B45" s="2">
        <v>44467</v>
      </c>
      <c r="C45" s="15" t="s">
        <v>15</v>
      </c>
      <c r="D45"/>
      <c r="E45" s="4">
        <v>1</v>
      </c>
      <c r="F45" s="16" t="s">
        <v>75</v>
      </c>
      <c r="G45" s="6">
        <v>5.5</v>
      </c>
      <c r="H45" s="6">
        <v>5.5</v>
      </c>
      <c r="I45" s="17"/>
      <c r="J45" s="18">
        <f t="shared" si="0"/>
        <v>5.5</v>
      </c>
    </row>
    <row r="46" spans="1:10" ht="72" x14ac:dyDescent="0.3">
      <c r="A46" s="3" t="s">
        <v>76</v>
      </c>
      <c r="B46" s="2">
        <v>44467</v>
      </c>
      <c r="C46" s="15" t="s">
        <v>77</v>
      </c>
      <c r="D46"/>
      <c r="E46" s="4">
        <v>1</v>
      </c>
      <c r="F46" s="16" t="s">
        <v>78</v>
      </c>
      <c r="G46" s="6">
        <v>45</v>
      </c>
      <c r="H46" s="6">
        <v>45</v>
      </c>
      <c r="I46" s="6">
        <v>9.99</v>
      </c>
      <c r="J46" s="18">
        <f t="shared" si="0"/>
        <v>54.99</v>
      </c>
    </row>
    <row r="47" spans="1:10" ht="43.2" x14ac:dyDescent="0.3">
      <c r="A47" s="3" t="s">
        <v>79</v>
      </c>
      <c r="B47" s="2">
        <v>44467</v>
      </c>
      <c r="C47" s="15" t="s">
        <v>80</v>
      </c>
      <c r="D47"/>
      <c r="E47" s="4">
        <v>1</v>
      </c>
      <c r="F47" s="16" t="s">
        <v>81</v>
      </c>
      <c r="G47" s="6">
        <v>174.75</v>
      </c>
      <c r="H47" s="6">
        <v>99.75</v>
      </c>
      <c r="I47" s="17"/>
      <c r="J47" s="18">
        <f t="shared" si="0"/>
        <v>99.75</v>
      </c>
    </row>
    <row r="48" spans="1:10" ht="43.2" x14ac:dyDescent="0.3">
      <c r="A48" s="3" t="s">
        <v>79</v>
      </c>
      <c r="B48" s="2">
        <v>44467</v>
      </c>
      <c r="C48" s="15" t="s">
        <v>80</v>
      </c>
      <c r="D48"/>
      <c r="E48" s="4">
        <v>1</v>
      </c>
      <c r="F48" s="16" t="s">
        <v>82</v>
      </c>
      <c r="G48" s="6">
        <v>349.5</v>
      </c>
      <c r="H48" s="6">
        <v>195.51</v>
      </c>
      <c r="I48" s="17"/>
      <c r="J48" s="18">
        <f t="shared" si="0"/>
        <v>195.51</v>
      </c>
    </row>
    <row r="49" spans="1:10" ht="43.2" x14ac:dyDescent="0.3">
      <c r="A49" s="3" t="s">
        <v>79</v>
      </c>
      <c r="B49" s="2">
        <v>44467</v>
      </c>
      <c r="C49" s="15" t="s">
        <v>80</v>
      </c>
      <c r="D49"/>
      <c r="E49" s="4">
        <v>1</v>
      </c>
      <c r="F49" s="16" t="s">
        <v>83</v>
      </c>
      <c r="G49" s="6">
        <v>174.75</v>
      </c>
      <c r="H49" s="6">
        <v>99.75</v>
      </c>
      <c r="I49" s="17"/>
      <c r="J49" s="18">
        <f t="shared" si="0"/>
        <v>99.75</v>
      </c>
    </row>
    <row r="50" spans="1:10" x14ac:dyDescent="0.3">
      <c r="A50" s="3" t="s">
        <v>84</v>
      </c>
      <c r="B50" s="2">
        <v>44564</v>
      </c>
      <c r="C50" s="15" t="s">
        <v>85</v>
      </c>
      <c r="D50" s="3" t="s">
        <v>86</v>
      </c>
      <c r="E50" s="4">
        <v>1</v>
      </c>
      <c r="F50" s="16" t="s">
        <v>87</v>
      </c>
      <c r="G50" s="6">
        <v>50.95</v>
      </c>
      <c r="H50" s="6">
        <v>50.95</v>
      </c>
      <c r="J50" s="18">
        <f t="shared" si="0"/>
        <v>50.95</v>
      </c>
    </row>
    <row r="51" spans="1:10" x14ac:dyDescent="0.3">
      <c r="A51" s="3" t="s">
        <v>84</v>
      </c>
      <c r="B51" s="2">
        <v>44564</v>
      </c>
      <c r="C51" s="15" t="s">
        <v>85</v>
      </c>
      <c r="D51" s="3" t="s">
        <v>86</v>
      </c>
      <c r="E51" s="4">
        <v>1</v>
      </c>
      <c r="F51" s="16" t="s">
        <v>88</v>
      </c>
      <c r="G51" s="6">
        <v>183.97</v>
      </c>
      <c r="H51" s="6">
        <v>183.97</v>
      </c>
      <c r="J51" s="18">
        <f t="shared" si="0"/>
        <v>183.97</v>
      </c>
    </row>
    <row r="52" spans="1:10" x14ac:dyDescent="0.3">
      <c r="A52" s="3" t="s">
        <v>89</v>
      </c>
      <c r="B52" s="2">
        <v>44564</v>
      </c>
      <c r="C52" s="15" t="s">
        <v>85</v>
      </c>
      <c r="D52" s="3" t="s">
        <v>86</v>
      </c>
      <c r="E52" s="4">
        <v>4</v>
      </c>
      <c r="F52" s="16" t="s">
        <v>90</v>
      </c>
      <c r="G52" s="6">
        <v>44.95</v>
      </c>
      <c r="H52" s="6">
        <v>186.75</v>
      </c>
      <c r="I52" s="17"/>
      <c r="J52" s="18">
        <f t="shared" si="0"/>
        <v>186.75</v>
      </c>
    </row>
    <row r="53" spans="1:10" x14ac:dyDescent="0.3">
      <c r="A53" s="3" t="s">
        <v>91</v>
      </c>
      <c r="B53" s="2">
        <v>44551</v>
      </c>
      <c r="C53" s="15" t="s">
        <v>80</v>
      </c>
      <c r="D53" s="3" t="s">
        <v>86</v>
      </c>
      <c r="E53" s="4">
        <v>4</v>
      </c>
      <c r="F53" s="16" t="s">
        <v>92</v>
      </c>
      <c r="G53" s="6">
        <v>39.99</v>
      </c>
      <c r="H53" s="6">
        <f>+E53*G53</f>
        <v>159.96</v>
      </c>
      <c r="I53" s="17"/>
      <c r="J53" s="18">
        <f t="shared" si="0"/>
        <v>159.96</v>
      </c>
    </row>
    <row r="54" spans="1:10" x14ac:dyDescent="0.3">
      <c r="A54" s="3" t="s">
        <v>93</v>
      </c>
      <c r="B54" s="2">
        <v>44551</v>
      </c>
      <c r="C54" s="15" t="s">
        <v>80</v>
      </c>
      <c r="D54" s="3" t="s">
        <v>86</v>
      </c>
      <c r="E54" s="4">
        <v>2</v>
      </c>
      <c r="F54" s="16" t="s">
        <v>94</v>
      </c>
      <c r="G54" s="6">
        <v>56.99</v>
      </c>
      <c r="H54" s="6">
        <v>113.98</v>
      </c>
      <c r="I54" s="17"/>
      <c r="J54" s="18">
        <f t="shared" si="0"/>
        <v>113.98</v>
      </c>
    </row>
    <row r="55" spans="1:10" x14ac:dyDescent="0.3">
      <c r="A55" s="3" t="s">
        <v>95</v>
      </c>
      <c r="B55" s="2">
        <v>44551</v>
      </c>
      <c r="C55" s="15" t="s">
        <v>80</v>
      </c>
      <c r="D55" s="3" t="s">
        <v>86</v>
      </c>
      <c r="E55" s="4">
        <v>1</v>
      </c>
      <c r="F55" s="16" t="s">
        <v>96</v>
      </c>
      <c r="G55" s="6">
        <v>69.95</v>
      </c>
      <c r="H55" s="6">
        <v>69.95</v>
      </c>
      <c r="I55" s="6">
        <v>30.28</v>
      </c>
      <c r="J55" s="18">
        <f t="shared" si="0"/>
        <v>100.23</v>
      </c>
    </row>
    <row r="56" spans="1:10" x14ac:dyDescent="0.3">
      <c r="A56" s="3" t="s">
        <v>91</v>
      </c>
      <c r="B56" s="2">
        <v>44551</v>
      </c>
      <c r="C56" s="15" t="s">
        <v>80</v>
      </c>
      <c r="D56" s="3" t="s">
        <v>86</v>
      </c>
      <c r="E56" s="4">
        <v>6</v>
      </c>
      <c r="F56" s="16" t="s">
        <v>97</v>
      </c>
      <c r="G56" s="6">
        <v>21.08</v>
      </c>
      <c r="H56" s="6">
        <f>+E56*G56</f>
        <v>126.47999999999999</v>
      </c>
      <c r="I56" s="17"/>
      <c r="J56" s="18">
        <f t="shared" si="0"/>
        <v>126.47999999999999</v>
      </c>
    </row>
    <row r="57" spans="1:10" x14ac:dyDescent="0.3">
      <c r="A57" s="3" t="s">
        <v>95</v>
      </c>
      <c r="B57" s="2">
        <v>44551</v>
      </c>
      <c r="C57" s="15" t="s">
        <v>80</v>
      </c>
      <c r="D57" s="3" t="s">
        <v>86</v>
      </c>
      <c r="E57" s="4">
        <v>1</v>
      </c>
      <c r="F57" s="16" t="s">
        <v>98</v>
      </c>
      <c r="G57" s="6">
        <v>76</v>
      </c>
      <c r="H57" s="6">
        <v>76</v>
      </c>
      <c r="J57" s="18">
        <f t="shared" si="0"/>
        <v>76</v>
      </c>
    </row>
    <row r="58" spans="1:10" ht="28.8" x14ac:dyDescent="0.3">
      <c r="A58" s="3" t="s">
        <v>95</v>
      </c>
      <c r="B58" s="2">
        <v>44551</v>
      </c>
      <c r="C58" s="15" t="s">
        <v>80</v>
      </c>
      <c r="D58" s="3" t="s">
        <v>86</v>
      </c>
      <c r="E58" s="4">
        <v>1</v>
      </c>
      <c r="F58" s="16" t="s">
        <v>99</v>
      </c>
      <c r="G58" s="6">
        <v>39.99</v>
      </c>
      <c r="H58" s="6">
        <v>39.99</v>
      </c>
      <c r="J58" s="18">
        <f t="shared" si="0"/>
        <v>39.99</v>
      </c>
    </row>
    <row r="59" spans="1:10" ht="28.8" x14ac:dyDescent="0.3">
      <c r="A59" s="3" t="s">
        <v>95</v>
      </c>
      <c r="B59" s="2">
        <v>44551</v>
      </c>
      <c r="C59" s="15" t="s">
        <v>80</v>
      </c>
      <c r="D59" s="3" t="s">
        <v>86</v>
      </c>
      <c r="E59" s="4">
        <v>3</v>
      </c>
      <c r="F59" s="16" t="s">
        <v>100</v>
      </c>
      <c r="G59" s="6">
        <v>28</v>
      </c>
      <c r="H59" s="6">
        <v>84</v>
      </c>
      <c r="J59" s="18">
        <f t="shared" si="0"/>
        <v>84</v>
      </c>
    </row>
    <row r="60" spans="1:10" ht="28.8" x14ac:dyDescent="0.3">
      <c r="A60" s="3" t="s">
        <v>95</v>
      </c>
      <c r="B60" s="2">
        <v>44551</v>
      </c>
      <c r="C60" s="15" t="s">
        <v>80</v>
      </c>
      <c r="D60" s="3" t="s">
        <v>86</v>
      </c>
      <c r="E60" s="4">
        <v>3</v>
      </c>
      <c r="F60" s="16" t="s">
        <v>101</v>
      </c>
      <c r="G60" s="6">
        <v>20</v>
      </c>
      <c r="H60" s="6">
        <v>60</v>
      </c>
      <c r="I60" s="17"/>
      <c r="J60" s="18">
        <f t="shared" si="0"/>
        <v>60</v>
      </c>
    </row>
    <row r="61" spans="1:10" x14ac:dyDescent="0.3">
      <c r="A61" s="3" t="s">
        <v>95</v>
      </c>
      <c r="B61" s="2">
        <v>44551</v>
      </c>
      <c r="C61" s="15" t="s">
        <v>80</v>
      </c>
      <c r="D61" s="3" t="s">
        <v>86</v>
      </c>
      <c r="E61" s="4">
        <v>26</v>
      </c>
      <c r="F61" s="16" t="s">
        <v>102</v>
      </c>
      <c r="G61" s="6">
        <v>3.95</v>
      </c>
      <c r="H61" s="6">
        <v>102.7</v>
      </c>
      <c r="J61" s="18">
        <f t="shared" si="0"/>
        <v>102.7</v>
      </c>
    </row>
    <row r="62" spans="1:10" ht="28.8" x14ac:dyDescent="0.3">
      <c r="A62" s="3" t="s">
        <v>103</v>
      </c>
      <c r="B62" s="2">
        <v>44564</v>
      </c>
      <c r="C62" s="15" t="s">
        <v>104</v>
      </c>
      <c r="D62" s="3" t="s">
        <v>86</v>
      </c>
      <c r="E62" s="4">
        <v>2</v>
      </c>
      <c r="F62" s="16" t="s">
        <v>105</v>
      </c>
      <c r="G62" s="6">
        <v>28.99</v>
      </c>
      <c r="H62" s="6">
        <v>57.98</v>
      </c>
      <c r="I62" s="17"/>
      <c r="J62" s="18">
        <f t="shared" si="0"/>
        <v>57.98</v>
      </c>
    </row>
    <row r="63" spans="1:10" ht="28.8" x14ac:dyDescent="0.3">
      <c r="A63" s="3" t="s">
        <v>106</v>
      </c>
      <c r="B63" s="2">
        <v>44564</v>
      </c>
      <c r="C63" s="15" t="s">
        <v>104</v>
      </c>
      <c r="D63" s="3" t="s">
        <v>86</v>
      </c>
      <c r="E63" s="4">
        <v>1</v>
      </c>
      <c r="F63" s="16" t="s">
        <v>107</v>
      </c>
      <c r="G63" s="6">
        <v>2839</v>
      </c>
      <c r="H63" s="6">
        <v>2839</v>
      </c>
      <c r="I63" s="17"/>
      <c r="J63" s="18">
        <f t="shared" si="0"/>
        <v>2839</v>
      </c>
    </row>
    <row r="64" spans="1:10" x14ac:dyDescent="0.3">
      <c r="A64" s="3" t="s">
        <v>108</v>
      </c>
      <c r="B64" s="2">
        <v>44564</v>
      </c>
      <c r="C64" s="15" t="s">
        <v>104</v>
      </c>
      <c r="D64" s="3" t="s">
        <v>86</v>
      </c>
      <c r="E64" s="4">
        <v>8</v>
      </c>
      <c r="F64" s="16" t="s">
        <v>109</v>
      </c>
      <c r="G64" s="6">
        <v>158</v>
      </c>
      <c r="H64" s="6">
        <v>1264</v>
      </c>
      <c r="I64" s="17"/>
      <c r="J64" s="18">
        <f t="shared" si="0"/>
        <v>1264</v>
      </c>
    </row>
    <row r="65" spans="1:10" ht="28.8" x14ac:dyDescent="0.3">
      <c r="A65" s="3" t="s">
        <v>108</v>
      </c>
      <c r="B65" s="2">
        <v>44564</v>
      </c>
      <c r="C65" s="15" t="s">
        <v>104</v>
      </c>
      <c r="D65" s="3" t="s">
        <v>86</v>
      </c>
      <c r="E65" s="4">
        <v>5</v>
      </c>
      <c r="F65" s="16" t="s">
        <v>110</v>
      </c>
      <c r="G65" s="6">
        <v>158</v>
      </c>
      <c r="H65" s="6">
        <v>790</v>
      </c>
      <c r="I65" s="17"/>
      <c r="J65" s="18">
        <f t="shared" si="0"/>
        <v>790</v>
      </c>
    </row>
    <row r="66" spans="1:10" ht="28.8" x14ac:dyDescent="0.3">
      <c r="A66" s="3" t="s">
        <v>108</v>
      </c>
      <c r="B66" s="2">
        <v>44564</v>
      </c>
      <c r="C66" s="15" t="s">
        <v>104</v>
      </c>
      <c r="D66" s="3" t="s">
        <v>86</v>
      </c>
      <c r="E66" s="4">
        <v>6</v>
      </c>
      <c r="F66" s="16" t="s">
        <v>111</v>
      </c>
      <c r="G66" s="6">
        <v>140</v>
      </c>
      <c r="H66" s="6">
        <v>840</v>
      </c>
      <c r="I66" s="17"/>
      <c r="J66" s="18">
        <f t="shared" si="0"/>
        <v>840</v>
      </c>
    </row>
    <row r="67" spans="1:10" ht="28.8" x14ac:dyDescent="0.3">
      <c r="A67" s="3" t="s">
        <v>108</v>
      </c>
      <c r="B67" s="2">
        <v>44564</v>
      </c>
      <c r="C67" s="15" t="s">
        <v>104</v>
      </c>
      <c r="D67" s="3" t="s">
        <v>86</v>
      </c>
      <c r="E67" s="4">
        <v>3</v>
      </c>
      <c r="F67" s="16" t="s">
        <v>112</v>
      </c>
      <c r="G67" s="6">
        <v>147</v>
      </c>
      <c r="H67" s="6">
        <v>441</v>
      </c>
      <c r="I67" s="17"/>
      <c r="J67" s="18">
        <f t="shared" si="0"/>
        <v>441</v>
      </c>
    </row>
    <row r="68" spans="1:10" x14ac:dyDescent="0.3">
      <c r="A68" s="3" t="s">
        <v>108</v>
      </c>
      <c r="B68" s="2">
        <v>44564</v>
      </c>
      <c r="C68" s="15" t="s">
        <v>104</v>
      </c>
      <c r="D68" s="3" t="s">
        <v>86</v>
      </c>
      <c r="E68" s="4">
        <v>5</v>
      </c>
      <c r="F68" s="16" t="s">
        <v>113</v>
      </c>
      <c r="G68" s="6">
        <v>158</v>
      </c>
      <c r="H68" s="6">
        <v>790</v>
      </c>
      <c r="I68" s="17"/>
      <c r="J68" s="18">
        <f t="shared" si="0"/>
        <v>790</v>
      </c>
    </row>
    <row r="69" spans="1:10" ht="43.2" x14ac:dyDescent="0.3">
      <c r="A69" s="3" t="s">
        <v>79</v>
      </c>
      <c r="B69" s="2">
        <v>44467</v>
      </c>
      <c r="C69" s="15" t="s">
        <v>80</v>
      </c>
      <c r="D69"/>
      <c r="E69" s="4">
        <v>1</v>
      </c>
      <c r="F69" s="16" t="s">
        <v>114</v>
      </c>
      <c r="G69" s="6">
        <v>349.5</v>
      </c>
      <c r="H69" s="6">
        <v>195.51</v>
      </c>
      <c r="J69" s="18">
        <f t="shared" si="0"/>
        <v>195.51</v>
      </c>
    </row>
    <row r="70" spans="1:10" ht="43.2" x14ac:dyDescent="0.3">
      <c r="A70" s="3" t="s">
        <v>79</v>
      </c>
      <c r="B70" s="2">
        <v>44467</v>
      </c>
      <c r="C70" s="15" t="s">
        <v>80</v>
      </c>
      <c r="D70"/>
      <c r="E70" s="4">
        <v>1</v>
      </c>
      <c r="F70" s="16" t="s">
        <v>115</v>
      </c>
      <c r="G70" s="6">
        <v>349.5</v>
      </c>
      <c r="H70" s="6">
        <v>195.51</v>
      </c>
      <c r="I70" s="17"/>
      <c r="J70" s="18">
        <f t="shared" si="0"/>
        <v>195.51</v>
      </c>
    </row>
    <row r="71" spans="1:10" ht="43.2" x14ac:dyDescent="0.3">
      <c r="A71" s="3" t="s">
        <v>79</v>
      </c>
      <c r="B71" s="2">
        <v>44467</v>
      </c>
      <c r="C71" s="15" t="s">
        <v>80</v>
      </c>
      <c r="D71"/>
      <c r="E71" s="4">
        <v>1</v>
      </c>
      <c r="F71" s="16" t="s">
        <v>116</v>
      </c>
      <c r="G71" s="6">
        <v>174.75</v>
      </c>
      <c r="H71" s="6">
        <v>99.75</v>
      </c>
      <c r="J71" s="18">
        <f t="shared" si="0"/>
        <v>99.75</v>
      </c>
    </row>
    <row r="72" spans="1:10" ht="43.2" x14ac:dyDescent="0.3">
      <c r="A72" s="3" t="s">
        <v>79</v>
      </c>
      <c r="B72" s="2">
        <v>44467</v>
      </c>
      <c r="C72" s="15" t="s">
        <v>80</v>
      </c>
      <c r="D72"/>
      <c r="E72" s="4">
        <v>1</v>
      </c>
      <c r="F72" s="16" t="s">
        <v>117</v>
      </c>
      <c r="G72" s="6">
        <v>349.5</v>
      </c>
      <c r="H72" s="6">
        <v>195.51</v>
      </c>
      <c r="I72" s="17"/>
      <c r="J72" s="18">
        <f t="shared" ref="J72:J135" si="2">+I72+H72</f>
        <v>195.51</v>
      </c>
    </row>
    <row r="73" spans="1:10" ht="43.2" x14ac:dyDescent="0.3">
      <c r="A73" s="3" t="s">
        <v>79</v>
      </c>
      <c r="B73" s="2">
        <v>44467</v>
      </c>
      <c r="C73" s="15" t="s">
        <v>80</v>
      </c>
      <c r="D73"/>
      <c r="E73" s="4">
        <v>1</v>
      </c>
      <c r="F73" s="16" t="s">
        <v>118</v>
      </c>
      <c r="G73" s="6">
        <v>174.75</v>
      </c>
      <c r="H73" s="6">
        <v>99.75</v>
      </c>
      <c r="J73" s="18">
        <f t="shared" si="2"/>
        <v>99.75</v>
      </c>
    </row>
    <row r="74" spans="1:10" ht="43.2" x14ac:dyDescent="0.3">
      <c r="A74" s="3" t="s">
        <v>79</v>
      </c>
      <c r="B74" s="2">
        <v>44467</v>
      </c>
      <c r="C74" s="15" t="s">
        <v>80</v>
      </c>
      <c r="D74"/>
      <c r="E74" s="4">
        <v>300</v>
      </c>
      <c r="F74" s="16" t="s">
        <v>119</v>
      </c>
      <c r="G74" s="6">
        <v>2.59</v>
      </c>
      <c r="H74" s="6">
        <v>404.97</v>
      </c>
      <c r="J74" s="18">
        <f t="shared" si="2"/>
        <v>404.97</v>
      </c>
    </row>
    <row r="75" spans="1:10" x14ac:dyDescent="0.3">
      <c r="A75" s="3" t="s">
        <v>91</v>
      </c>
      <c r="B75" s="2">
        <v>44551</v>
      </c>
      <c r="C75" s="15" t="s">
        <v>80</v>
      </c>
      <c r="D75" s="3" t="s">
        <v>86</v>
      </c>
      <c r="E75" s="4">
        <v>2</v>
      </c>
      <c r="F75" s="16" t="s">
        <v>120</v>
      </c>
      <c r="G75" s="6">
        <v>56.99</v>
      </c>
      <c r="H75" s="6">
        <v>113.98</v>
      </c>
      <c r="I75" s="17"/>
      <c r="J75" s="18">
        <f t="shared" si="2"/>
        <v>113.98</v>
      </c>
    </row>
    <row r="76" spans="1:10" x14ac:dyDescent="0.3">
      <c r="A76" s="3" t="s">
        <v>84</v>
      </c>
      <c r="B76" s="2">
        <v>44564</v>
      </c>
      <c r="C76" s="15" t="s">
        <v>85</v>
      </c>
      <c r="D76" s="3" t="s">
        <v>86</v>
      </c>
      <c r="E76" s="4">
        <v>4</v>
      </c>
      <c r="F76" s="16" t="s">
        <v>121</v>
      </c>
      <c r="G76" s="6">
        <v>44.95</v>
      </c>
      <c r="H76" s="6">
        <v>179.8</v>
      </c>
      <c r="I76" s="6">
        <v>5</v>
      </c>
      <c r="J76" s="18">
        <f t="shared" si="2"/>
        <v>184.8</v>
      </c>
    </row>
    <row r="77" spans="1:10" ht="28.8" x14ac:dyDescent="0.3">
      <c r="A77" s="3" t="s">
        <v>47</v>
      </c>
      <c r="B77" s="2">
        <v>44662</v>
      </c>
      <c r="C77" s="15" t="s">
        <v>25</v>
      </c>
      <c r="D77" s="3" t="s">
        <v>20</v>
      </c>
      <c r="E77" s="4">
        <v>32</v>
      </c>
      <c r="F77" s="16" t="s">
        <v>122</v>
      </c>
      <c r="G77" s="6">
        <v>36.67</v>
      </c>
      <c r="H77" s="6">
        <f>+E77*G77</f>
        <v>1173.44</v>
      </c>
      <c r="J77" s="18">
        <f t="shared" si="2"/>
        <v>1173.44</v>
      </c>
    </row>
    <row r="78" spans="1:10" ht="28.8" x14ac:dyDescent="0.3">
      <c r="A78" s="3" t="s">
        <v>60</v>
      </c>
      <c r="B78" s="2">
        <v>44662</v>
      </c>
      <c r="C78" s="15" t="s">
        <v>25</v>
      </c>
      <c r="D78" s="3" t="s">
        <v>20</v>
      </c>
      <c r="E78" s="4">
        <v>5</v>
      </c>
      <c r="F78" s="16" t="s">
        <v>123</v>
      </c>
      <c r="G78" s="6">
        <v>353.98</v>
      </c>
      <c r="H78" s="6">
        <v>1769.9</v>
      </c>
      <c r="I78" s="17"/>
      <c r="J78" s="18">
        <f t="shared" si="2"/>
        <v>1769.9</v>
      </c>
    </row>
    <row r="79" spans="1:10" ht="28.8" x14ac:dyDescent="0.3">
      <c r="A79" s="3" t="s">
        <v>124</v>
      </c>
      <c r="B79" s="2">
        <v>44662</v>
      </c>
      <c r="C79" s="15" t="s">
        <v>30</v>
      </c>
      <c r="D79" s="3" t="s">
        <v>20</v>
      </c>
      <c r="E79" s="4">
        <v>1</v>
      </c>
      <c r="F79" s="16" t="s">
        <v>125</v>
      </c>
      <c r="G79" s="6">
        <v>611.79999999999995</v>
      </c>
      <c r="H79" s="6">
        <v>611.79999999999995</v>
      </c>
      <c r="I79" s="17"/>
      <c r="J79" s="18">
        <f t="shared" si="2"/>
        <v>611.79999999999995</v>
      </c>
    </row>
    <row r="80" spans="1:10" ht="43.2" x14ac:dyDescent="0.3">
      <c r="A80" s="3" t="s">
        <v>14</v>
      </c>
      <c r="B80" s="2">
        <v>44467</v>
      </c>
      <c r="C80" s="15" t="s">
        <v>15</v>
      </c>
      <c r="D80"/>
      <c r="E80" s="4">
        <v>4</v>
      </c>
      <c r="F80" s="16" t="s">
        <v>126</v>
      </c>
      <c r="G80" s="6">
        <v>280</v>
      </c>
      <c r="H80" s="6">
        <v>1120</v>
      </c>
      <c r="I80" s="17"/>
      <c r="J80" s="18">
        <f t="shared" si="2"/>
        <v>1120</v>
      </c>
    </row>
    <row r="81" spans="1:10" x14ac:dyDescent="0.3">
      <c r="A81" s="3" t="s">
        <v>27</v>
      </c>
      <c r="B81" s="2">
        <v>44662</v>
      </c>
      <c r="C81" s="15" t="s">
        <v>25</v>
      </c>
      <c r="D81" s="3" t="s">
        <v>20</v>
      </c>
      <c r="E81" s="4">
        <v>1</v>
      </c>
      <c r="F81" s="16" t="s">
        <v>127</v>
      </c>
      <c r="G81" s="6">
        <v>31.21</v>
      </c>
      <c r="H81" s="6">
        <v>31.21</v>
      </c>
      <c r="J81" s="18">
        <f t="shared" si="2"/>
        <v>31.21</v>
      </c>
    </row>
    <row r="82" spans="1:10" x14ac:dyDescent="0.3">
      <c r="A82" s="3" t="s">
        <v>27</v>
      </c>
      <c r="B82" s="2">
        <v>44662</v>
      </c>
      <c r="C82" s="15" t="s">
        <v>25</v>
      </c>
      <c r="D82" s="3" t="s">
        <v>20</v>
      </c>
      <c r="E82" s="4">
        <v>1</v>
      </c>
      <c r="F82" s="16" t="s">
        <v>128</v>
      </c>
      <c r="G82" s="6">
        <v>117.04</v>
      </c>
      <c r="H82" s="6">
        <v>117.04</v>
      </c>
      <c r="J82" s="18">
        <f t="shared" si="2"/>
        <v>117.04</v>
      </c>
    </row>
    <row r="83" spans="1:10" ht="28.8" x14ac:dyDescent="0.3">
      <c r="A83" s="3" t="s">
        <v>24</v>
      </c>
      <c r="B83" s="2">
        <v>44662</v>
      </c>
      <c r="C83" s="15" t="s">
        <v>25</v>
      </c>
      <c r="D83" s="3" t="s">
        <v>20</v>
      </c>
      <c r="E83" s="4">
        <v>2</v>
      </c>
      <c r="F83" s="16" t="s">
        <v>129</v>
      </c>
      <c r="G83" s="6">
        <v>35.1</v>
      </c>
      <c r="H83" s="6">
        <v>70.2</v>
      </c>
      <c r="J83" s="18">
        <f t="shared" si="2"/>
        <v>70.2</v>
      </c>
    </row>
    <row r="84" spans="1:10" ht="28.8" x14ac:dyDescent="0.3">
      <c r="A84" s="3" t="s">
        <v>130</v>
      </c>
      <c r="B84" s="2">
        <v>44662</v>
      </c>
      <c r="C84" s="15" t="s">
        <v>25</v>
      </c>
      <c r="D84" s="3" t="s">
        <v>20</v>
      </c>
      <c r="E84" s="4">
        <v>1</v>
      </c>
      <c r="F84" s="16" t="s">
        <v>129</v>
      </c>
      <c r="G84" s="6">
        <v>35.1</v>
      </c>
      <c r="H84" s="6">
        <v>35.1</v>
      </c>
      <c r="I84" s="17"/>
      <c r="J84" s="18">
        <f t="shared" si="2"/>
        <v>35.1</v>
      </c>
    </row>
    <row r="85" spans="1:10" x14ac:dyDescent="0.3">
      <c r="A85" s="3" t="s">
        <v>27</v>
      </c>
      <c r="B85" s="2">
        <v>44662</v>
      </c>
      <c r="C85" s="15" t="s">
        <v>25</v>
      </c>
      <c r="D85" s="3" t="s">
        <v>20</v>
      </c>
      <c r="E85" s="4">
        <v>1</v>
      </c>
      <c r="F85" s="16" t="s">
        <v>131</v>
      </c>
      <c r="G85" s="6">
        <v>39.01</v>
      </c>
      <c r="H85" s="6">
        <v>39.01</v>
      </c>
      <c r="J85" s="18">
        <f t="shared" si="2"/>
        <v>39.01</v>
      </c>
    </row>
    <row r="86" spans="1:10" x14ac:dyDescent="0.3">
      <c r="A86" s="3" t="s">
        <v>24</v>
      </c>
      <c r="B86" s="2">
        <v>44662</v>
      </c>
      <c r="C86" s="15" t="s">
        <v>25</v>
      </c>
      <c r="D86" s="3" t="s">
        <v>20</v>
      </c>
      <c r="E86" s="4">
        <v>7</v>
      </c>
      <c r="F86" s="16" t="s">
        <v>131</v>
      </c>
      <c r="G86" s="6">
        <v>39.01</v>
      </c>
      <c r="H86" s="6">
        <v>273.07</v>
      </c>
      <c r="J86" s="18">
        <f t="shared" si="2"/>
        <v>273.07</v>
      </c>
    </row>
    <row r="87" spans="1:10" x14ac:dyDescent="0.3">
      <c r="A87" s="3" t="s">
        <v>130</v>
      </c>
      <c r="B87" s="2">
        <v>44662</v>
      </c>
      <c r="C87" s="15" t="s">
        <v>25</v>
      </c>
      <c r="D87" s="3" t="s">
        <v>20</v>
      </c>
      <c r="E87" s="4">
        <v>2</v>
      </c>
      <c r="F87" s="16" t="s">
        <v>131</v>
      </c>
      <c r="G87" s="6">
        <v>39.01</v>
      </c>
      <c r="H87" s="6">
        <f>+E87*G87</f>
        <v>78.02</v>
      </c>
      <c r="I87" s="17"/>
      <c r="J87" s="18">
        <f t="shared" si="2"/>
        <v>78.02</v>
      </c>
    </row>
    <row r="88" spans="1:10" x14ac:dyDescent="0.3">
      <c r="A88" s="3" t="s">
        <v>32</v>
      </c>
      <c r="B88" s="2">
        <v>44662</v>
      </c>
      <c r="C88" s="15" t="s">
        <v>30</v>
      </c>
      <c r="D88" s="3" t="s">
        <v>20</v>
      </c>
      <c r="E88" s="4">
        <v>8</v>
      </c>
      <c r="F88" s="16" t="s">
        <v>132</v>
      </c>
      <c r="G88" s="6">
        <v>71.25</v>
      </c>
      <c r="H88" s="6">
        <f>+E88*G88</f>
        <v>570</v>
      </c>
      <c r="J88" s="18">
        <f t="shared" si="2"/>
        <v>570</v>
      </c>
    </row>
    <row r="89" spans="1:10" ht="28.8" x14ac:dyDescent="0.3">
      <c r="A89" s="3" t="s">
        <v>27</v>
      </c>
      <c r="B89" s="2">
        <v>44662</v>
      </c>
      <c r="C89" s="15" t="s">
        <v>25</v>
      </c>
      <c r="D89" s="3" t="s">
        <v>20</v>
      </c>
      <c r="E89" s="4">
        <v>12</v>
      </c>
      <c r="F89" s="16" t="s">
        <v>133</v>
      </c>
      <c r="G89" s="6">
        <v>13.89</v>
      </c>
      <c r="H89" s="6">
        <f>+E89*G89</f>
        <v>166.68</v>
      </c>
      <c r="J89" s="18">
        <f t="shared" si="2"/>
        <v>166.68</v>
      </c>
    </row>
    <row r="90" spans="1:10" x14ac:dyDescent="0.3">
      <c r="A90" s="3" t="s">
        <v>27</v>
      </c>
      <c r="B90" s="2">
        <v>44662</v>
      </c>
      <c r="C90" s="15" t="s">
        <v>25</v>
      </c>
      <c r="D90" s="3" t="s">
        <v>20</v>
      </c>
      <c r="E90" s="4">
        <v>3</v>
      </c>
      <c r="F90" s="16" t="s">
        <v>134</v>
      </c>
      <c r="G90" s="6">
        <v>23.51</v>
      </c>
      <c r="H90" s="6">
        <f>+E90*G90</f>
        <v>70.53</v>
      </c>
      <c r="J90" s="18">
        <f t="shared" si="2"/>
        <v>70.53</v>
      </c>
    </row>
    <row r="91" spans="1:10" ht="43.2" x14ac:dyDescent="0.3">
      <c r="A91" s="3" t="s">
        <v>135</v>
      </c>
      <c r="B91" s="2">
        <v>44662</v>
      </c>
      <c r="C91" s="15" t="s">
        <v>25</v>
      </c>
      <c r="D91" s="3" t="s">
        <v>20</v>
      </c>
      <c r="E91" s="4">
        <v>5</v>
      </c>
      <c r="F91" s="16" t="s">
        <v>136</v>
      </c>
      <c r="G91" s="6">
        <v>18.170000000000002</v>
      </c>
      <c r="H91" s="6">
        <v>90.85</v>
      </c>
      <c r="I91" s="17"/>
      <c r="J91" s="18">
        <f t="shared" si="2"/>
        <v>90.85</v>
      </c>
    </row>
    <row r="92" spans="1:10" ht="28.8" x14ac:dyDescent="0.3">
      <c r="A92" s="3" t="s">
        <v>27</v>
      </c>
      <c r="B92" s="2">
        <v>44662</v>
      </c>
      <c r="C92" s="15" t="s">
        <v>25</v>
      </c>
      <c r="D92" s="3" t="s">
        <v>20</v>
      </c>
      <c r="E92" s="4">
        <v>1</v>
      </c>
      <c r="F92" s="16" t="s">
        <v>137</v>
      </c>
      <c r="G92" s="6">
        <v>50.2</v>
      </c>
      <c r="H92" s="6">
        <v>50.2</v>
      </c>
      <c r="J92" s="18">
        <f t="shared" si="2"/>
        <v>50.2</v>
      </c>
    </row>
    <row r="93" spans="1:10" ht="28.8" x14ac:dyDescent="0.3">
      <c r="A93" s="3" t="s">
        <v>27</v>
      </c>
      <c r="B93" s="2">
        <v>44662</v>
      </c>
      <c r="C93" s="15" t="s">
        <v>25</v>
      </c>
      <c r="D93" s="3" t="s">
        <v>20</v>
      </c>
      <c r="E93" s="4">
        <v>6</v>
      </c>
      <c r="F93" s="16" t="s">
        <v>138</v>
      </c>
      <c r="G93" s="6">
        <v>26.71</v>
      </c>
      <c r="H93" s="6">
        <f>+E93*G93</f>
        <v>160.26</v>
      </c>
      <c r="J93" s="18">
        <f t="shared" si="2"/>
        <v>160.26</v>
      </c>
    </row>
    <row r="94" spans="1:10" ht="43.2" x14ac:dyDescent="0.3">
      <c r="A94" s="3" t="s">
        <v>27</v>
      </c>
      <c r="B94" s="2">
        <v>44662</v>
      </c>
      <c r="C94" s="15" t="s">
        <v>25</v>
      </c>
      <c r="D94" s="3" t="s">
        <v>20</v>
      </c>
      <c r="E94" s="4">
        <v>15</v>
      </c>
      <c r="F94" s="16" t="s">
        <v>139</v>
      </c>
      <c r="G94" s="6">
        <v>17.63</v>
      </c>
      <c r="H94" s="6">
        <f>+E94*G94</f>
        <v>264.45</v>
      </c>
      <c r="J94" s="18">
        <f t="shared" si="2"/>
        <v>264.45</v>
      </c>
    </row>
    <row r="95" spans="1:10" ht="28.8" x14ac:dyDescent="0.3">
      <c r="A95" s="3" t="s">
        <v>27</v>
      </c>
      <c r="B95" s="2">
        <v>44662</v>
      </c>
      <c r="C95" s="15" t="s">
        <v>25</v>
      </c>
      <c r="D95" s="3" t="s">
        <v>20</v>
      </c>
      <c r="E95" s="4">
        <v>9</v>
      </c>
      <c r="F95" s="16" t="s">
        <v>140</v>
      </c>
      <c r="G95" s="6">
        <v>44.57</v>
      </c>
      <c r="H95" s="6">
        <f>+E95*G95</f>
        <v>401.13</v>
      </c>
      <c r="J95" s="18">
        <f t="shared" si="2"/>
        <v>401.13</v>
      </c>
    </row>
    <row r="96" spans="1:10" ht="28.8" x14ac:dyDescent="0.3">
      <c r="A96" s="3" t="s">
        <v>27</v>
      </c>
      <c r="B96" s="2">
        <v>44662</v>
      </c>
      <c r="C96" s="15" t="s">
        <v>25</v>
      </c>
      <c r="D96" s="3" t="s">
        <v>20</v>
      </c>
      <c r="E96" s="4">
        <v>13</v>
      </c>
      <c r="F96" s="16" t="s">
        <v>141</v>
      </c>
      <c r="G96" s="6">
        <v>39.74</v>
      </c>
      <c r="H96" s="6">
        <f>+E96*G96</f>
        <v>516.62</v>
      </c>
      <c r="J96" s="18">
        <f t="shared" si="2"/>
        <v>516.62</v>
      </c>
    </row>
    <row r="97" spans="1:10" x14ac:dyDescent="0.3">
      <c r="A97" s="3" t="s">
        <v>142</v>
      </c>
      <c r="B97" s="2">
        <v>44662</v>
      </c>
      <c r="C97" s="15" t="s">
        <v>30</v>
      </c>
      <c r="D97" s="3" t="s">
        <v>20</v>
      </c>
      <c r="E97" s="4">
        <v>2</v>
      </c>
      <c r="F97" s="16" t="s">
        <v>143</v>
      </c>
      <c r="G97" s="6">
        <v>356.65</v>
      </c>
      <c r="H97" s="6">
        <v>713.3</v>
      </c>
      <c r="I97" s="17"/>
      <c r="J97" s="18">
        <f t="shared" si="2"/>
        <v>713.3</v>
      </c>
    </row>
    <row r="98" spans="1:10" x14ac:dyDescent="0.3">
      <c r="A98" s="3" t="s">
        <v>142</v>
      </c>
      <c r="B98" s="2">
        <v>44662</v>
      </c>
      <c r="C98" s="15" t="s">
        <v>30</v>
      </c>
      <c r="D98" s="3" t="s">
        <v>20</v>
      </c>
      <c r="E98" s="4">
        <v>2</v>
      </c>
      <c r="F98" s="16" t="s">
        <v>144</v>
      </c>
      <c r="G98" s="6">
        <v>452.8</v>
      </c>
      <c r="H98" s="6">
        <v>905.6</v>
      </c>
      <c r="I98" s="17"/>
      <c r="J98" s="18">
        <f t="shared" si="2"/>
        <v>905.6</v>
      </c>
    </row>
    <row r="99" spans="1:10" x14ac:dyDescent="0.3">
      <c r="A99" s="3" t="s">
        <v>142</v>
      </c>
      <c r="B99" s="2">
        <v>44662</v>
      </c>
      <c r="C99" s="15" t="s">
        <v>30</v>
      </c>
      <c r="D99" s="3" t="s">
        <v>20</v>
      </c>
      <c r="E99" s="4">
        <v>2</v>
      </c>
      <c r="F99" s="16" t="s">
        <v>145</v>
      </c>
      <c r="G99" s="6">
        <v>500.85</v>
      </c>
      <c r="H99" s="6">
        <v>1001.7</v>
      </c>
      <c r="J99" s="18">
        <f t="shared" si="2"/>
        <v>1001.7</v>
      </c>
    </row>
    <row r="100" spans="1:10" ht="28.8" x14ac:dyDescent="0.3">
      <c r="A100" s="3" t="s">
        <v>108</v>
      </c>
      <c r="B100" s="2">
        <v>44564</v>
      </c>
      <c r="C100" s="15" t="s">
        <v>104</v>
      </c>
      <c r="D100" s="3" t="s">
        <v>86</v>
      </c>
      <c r="E100" s="4">
        <v>5</v>
      </c>
      <c r="F100" s="16" t="s">
        <v>146</v>
      </c>
      <c r="G100" s="6">
        <v>467</v>
      </c>
      <c r="H100" s="6">
        <v>2335</v>
      </c>
      <c r="I100" s="17"/>
      <c r="J100" s="18">
        <f t="shared" si="2"/>
        <v>2335</v>
      </c>
    </row>
    <row r="101" spans="1:10" ht="28.8" x14ac:dyDescent="0.3">
      <c r="A101" s="3" t="s">
        <v>142</v>
      </c>
      <c r="B101" s="2">
        <v>44662</v>
      </c>
      <c r="C101" s="15" t="s">
        <v>30</v>
      </c>
      <c r="D101" s="3" t="s">
        <v>20</v>
      </c>
      <c r="E101" s="4">
        <v>6</v>
      </c>
      <c r="F101" s="16" t="s">
        <v>147</v>
      </c>
      <c r="G101" s="6">
        <v>1180.5</v>
      </c>
      <c r="H101" s="6">
        <v>7083</v>
      </c>
      <c r="I101" s="17"/>
      <c r="J101" s="18">
        <f t="shared" si="2"/>
        <v>7083</v>
      </c>
    </row>
    <row r="102" spans="1:10" x14ac:dyDescent="0.3">
      <c r="A102" s="3" t="s">
        <v>24</v>
      </c>
      <c r="B102" s="2">
        <v>44662</v>
      </c>
      <c r="C102" s="15" t="s">
        <v>25</v>
      </c>
      <c r="D102" s="3" t="s">
        <v>20</v>
      </c>
      <c r="E102" s="4">
        <v>1</v>
      </c>
      <c r="F102" s="16" t="s">
        <v>148</v>
      </c>
      <c r="G102" s="6">
        <v>111.76</v>
      </c>
      <c r="H102" s="6">
        <v>111.76</v>
      </c>
      <c r="J102" s="18">
        <f t="shared" si="2"/>
        <v>111.76</v>
      </c>
    </row>
    <row r="103" spans="1:10" x14ac:dyDescent="0.3">
      <c r="A103" s="3" t="s">
        <v>49</v>
      </c>
      <c r="B103" s="2">
        <v>44411</v>
      </c>
      <c r="C103" s="15" t="s">
        <v>50</v>
      </c>
      <c r="E103" s="4">
        <v>1</v>
      </c>
      <c r="F103" s="16" t="s">
        <v>149</v>
      </c>
      <c r="G103" s="6">
        <v>65</v>
      </c>
      <c r="H103" s="6">
        <v>65</v>
      </c>
      <c r="J103" s="18">
        <f t="shared" si="2"/>
        <v>65</v>
      </c>
    </row>
    <row r="104" spans="1:10" ht="28.8" x14ac:dyDescent="0.3">
      <c r="A104" s="3" t="s">
        <v>150</v>
      </c>
      <c r="B104" s="2">
        <v>44662</v>
      </c>
      <c r="C104" s="15" t="s">
        <v>30</v>
      </c>
      <c r="D104" s="3" t="s">
        <v>20</v>
      </c>
      <c r="E104" s="4">
        <v>7</v>
      </c>
      <c r="F104" s="16" t="s">
        <v>151</v>
      </c>
      <c r="G104" s="6">
        <v>266.10000000000002</v>
      </c>
      <c r="H104" s="6">
        <f>+E104*G104</f>
        <v>1862.7000000000003</v>
      </c>
      <c r="I104" s="17"/>
      <c r="J104" s="18">
        <f t="shared" si="2"/>
        <v>1862.7000000000003</v>
      </c>
    </row>
    <row r="105" spans="1:10" x14ac:dyDescent="0.3">
      <c r="A105" s="3" t="s">
        <v>49</v>
      </c>
      <c r="B105" s="2">
        <v>44411</v>
      </c>
      <c r="C105" s="15" t="s">
        <v>50</v>
      </c>
      <c r="E105" s="4">
        <v>1</v>
      </c>
      <c r="F105" s="16" t="s">
        <v>152</v>
      </c>
      <c r="G105" s="6">
        <v>59</v>
      </c>
      <c r="H105" s="6">
        <v>59</v>
      </c>
      <c r="J105" s="18">
        <f t="shared" si="2"/>
        <v>59</v>
      </c>
    </row>
    <row r="106" spans="1:10" x14ac:dyDescent="0.3">
      <c r="A106" s="3" t="s">
        <v>49</v>
      </c>
      <c r="B106" s="2">
        <v>44411</v>
      </c>
      <c r="C106" s="15" t="s">
        <v>50</v>
      </c>
      <c r="E106" s="4">
        <v>1</v>
      </c>
      <c r="F106" s="16" t="s">
        <v>153</v>
      </c>
      <c r="G106" s="6">
        <v>15</v>
      </c>
      <c r="H106" s="6">
        <v>15</v>
      </c>
      <c r="J106" s="18">
        <f t="shared" si="2"/>
        <v>15</v>
      </c>
    </row>
    <row r="107" spans="1:10" x14ac:dyDescent="0.3">
      <c r="A107" s="3" t="s">
        <v>47</v>
      </c>
      <c r="B107" s="2">
        <v>44662</v>
      </c>
      <c r="C107" s="15" t="s">
        <v>25</v>
      </c>
      <c r="D107" s="3" t="s">
        <v>20</v>
      </c>
      <c r="E107" s="4">
        <v>3</v>
      </c>
      <c r="F107" s="16" t="s">
        <v>154</v>
      </c>
      <c r="G107" s="6">
        <v>378.91</v>
      </c>
      <c r="H107" s="6">
        <f>+E107*G107</f>
        <v>1136.73</v>
      </c>
      <c r="J107" s="18">
        <f t="shared" si="2"/>
        <v>1136.73</v>
      </c>
    </row>
    <row r="108" spans="1:10" x14ac:dyDescent="0.3">
      <c r="A108" s="3" t="s">
        <v>47</v>
      </c>
      <c r="B108" s="2">
        <v>44662</v>
      </c>
      <c r="C108" s="15" t="s">
        <v>25</v>
      </c>
      <c r="D108" s="3" t="s">
        <v>20</v>
      </c>
      <c r="E108" s="4">
        <v>2</v>
      </c>
      <c r="F108" s="16" t="s">
        <v>155</v>
      </c>
      <c r="G108" s="6">
        <v>26.12</v>
      </c>
      <c r="H108" s="6">
        <f>+E108*G108</f>
        <v>52.24</v>
      </c>
      <c r="J108" s="18">
        <f t="shared" si="2"/>
        <v>52.24</v>
      </c>
    </row>
    <row r="109" spans="1:10" ht="28.8" x14ac:dyDescent="0.3">
      <c r="A109" s="3" t="s">
        <v>103</v>
      </c>
      <c r="B109" s="2">
        <v>44564</v>
      </c>
      <c r="C109" s="15" t="s">
        <v>104</v>
      </c>
      <c r="D109" s="3" t="s">
        <v>86</v>
      </c>
      <c r="E109" s="4">
        <v>1</v>
      </c>
      <c r="F109" s="16" t="s">
        <v>156</v>
      </c>
      <c r="G109" s="6">
        <v>2839</v>
      </c>
      <c r="H109" s="6">
        <v>2839</v>
      </c>
      <c r="I109" s="17"/>
      <c r="J109" s="18">
        <f t="shared" si="2"/>
        <v>2839</v>
      </c>
    </row>
    <row r="110" spans="1:10" x14ac:dyDescent="0.3">
      <c r="A110" s="3" t="s">
        <v>108</v>
      </c>
      <c r="B110" s="2">
        <v>44564</v>
      </c>
      <c r="C110" s="15" t="s">
        <v>104</v>
      </c>
      <c r="D110" s="3" t="s">
        <v>86</v>
      </c>
      <c r="E110" s="4">
        <v>3</v>
      </c>
      <c r="F110" s="16" t="s">
        <v>157</v>
      </c>
      <c r="G110" s="6">
        <v>158</v>
      </c>
      <c r="H110" s="6">
        <v>474</v>
      </c>
      <c r="I110" s="17"/>
      <c r="J110" s="18">
        <f t="shared" si="2"/>
        <v>474</v>
      </c>
    </row>
    <row r="111" spans="1:10" ht="28.8" x14ac:dyDescent="0.3">
      <c r="A111" s="3" t="s">
        <v>32</v>
      </c>
      <c r="B111" s="2">
        <v>44662</v>
      </c>
      <c r="C111" s="15" t="s">
        <v>30</v>
      </c>
      <c r="D111" s="3" t="s">
        <v>20</v>
      </c>
      <c r="E111" s="4">
        <v>3</v>
      </c>
      <c r="F111" s="16" t="s">
        <v>158</v>
      </c>
      <c r="G111" s="6">
        <v>66.849999999999994</v>
      </c>
      <c r="H111" s="6">
        <f>+E111*G111</f>
        <v>200.54999999999998</v>
      </c>
      <c r="J111" s="18">
        <f t="shared" si="2"/>
        <v>200.54999999999998</v>
      </c>
    </row>
    <row r="112" spans="1:10" x14ac:dyDescent="0.3">
      <c r="A112" s="3" t="s">
        <v>42</v>
      </c>
      <c r="B112" s="2">
        <v>44662</v>
      </c>
      <c r="C112" s="15" t="s">
        <v>30</v>
      </c>
      <c r="D112" s="3" t="s">
        <v>20</v>
      </c>
      <c r="E112" s="4">
        <v>2</v>
      </c>
      <c r="F112" s="16" t="s">
        <v>159</v>
      </c>
      <c r="G112" s="6">
        <v>97.1</v>
      </c>
      <c r="H112" s="6">
        <f>+G112*E112</f>
        <v>194.2</v>
      </c>
      <c r="I112" s="17"/>
      <c r="J112" s="18">
        <f t="shared" si="2"/>
        <v>194.2</v>
      </c>
    </row>
    <row r="113" spans="1:10" ht="28.8" x14ac:dyDescent="0.3">
      <c r="A113" s="3" t="s">
        <v>47</v>
      </c>
      <c r="B113" s="2">
        <v>44662</v>
      </c>
      <c r="C113" s="15" t="s">
        <v>25</v>
      </c>
      <c r="D113" s="3" t="s">
        <v>20</v>
      </c>
      <c r="E113" s="4">
        <v>6</v>
      </c>
      <c r="F113" s="16" t="s">
        <v>160</v>
      </c>
      <c r="G113" s="6">
        <v>443.33</v>
      </c>
      <c r="H113" s="6">
        <f>+E113*G113</f>
        <v>2659.98</v>
      </c>
      <c r="J113" s="18">
        <f t="shared" si="2"/>
        <v>2659.98</v>
      </c>
    </row>
    <row r="114" spans="1:10" ht="28.8" x14ac:dyDescent="0.3">
      <c r="A114" s="3" t="s">
        <v>47</v>
      </c>
      <c r="B114" s="2">
        <v>44662</v>
      </c>
      <c r="C114" s="15" t="s">
        <v>25</v>
      </c>
      <c r="D114" s="3" t="s">
        <v>20</v>
      </c>
      <c r="E114" s="4">
        <v>1</v>
      </c>
      <c r="F114" s="16" t="s">
        <v>161</v>
      </c>
      <c r="G114" s="6">
        <v>326.67</v>
      </c>
      <c r="H114" s="6">
        <v>326.67</v>
      </c>
      <c r="J114" s="18">
        <f t="shared" si="2"/>
        <v>326.67</v>
      </c>
    </row>
    <row r="115" spans="1:10" ht="28.8" x14ac:dyDescent="0.3">
      <c r="A115" s="3" t="s">
        <v>162</v>
      </c>
      <c r="B115" s="2">
        <v>44662</v>
      </c>
      <c r="C115" s="15" t="s">
        <v>25</v>
      </c>
      <c r="D115" s="3" t="s">
        <v>20</v>
      </c>
      <c r="E115" s="4">
        <v>5</v>
      </c>
      <c r="F115" s="16" t="s">
        <v>161</v>
      </c>
      <c r="G115" s="6">
        <v>326.67</v>
      </c>
      <c r="H115" s="6">
        <v>1633.35</v>
      </c>
      <c r="I115" s="17"/>
      <c r="J115" s="18">
        <f t="shared" si="2"/>
        <v>1633.35</v>
      </c>
    </row>
    <row r="116" spans="1:10" x14ac:dyDescent="0.3">
      <c r="A116" s="3" t="s">
        <v>135</v>
      </c>
      <c r="B116" s="2">
        <v>44662</v>
      </c>
      <c r="C116" s="15" t="s">
        <v>25</v>
      </c>
      <c r="D116" s="3" t="s">
        <v>20</v>
      </c>
      <c r="E116" s="4">
        <v>5</v>
      </c>
      <c r="F116" s="16" t="s">
        <v>163</v>
      </c>
      <c r="G116" s="6">
        <v>87.99</v>
      </c>
      <c r="H116" s="6">
        <v>439.95</v>
      </c>
      <c r="I116" s="17"/>
      <c r="J116" s="18">
        <f t="shared" si="2"/>
        <v>439.95</v>
      </c>
    </row>
    <row r="117" spans="1:10" ht="28.8" x14ac:dyDescent="0.3">
      <c r="A117" s="3" t="s">
        <v>27</v>
      </c>
      <c r="B117" s="2">
        <v>44662</v>
      </c>
      <c r="C117" s="15" t="s">
        <v>25</v>
      </c>
      <c r="D117" s="3" t="s">
        <v>20</v>
      </c>
      <c r="E117" s="4">
        <v>4</v>
      </c>
      <c r="F117" s="16" t="s">
        <v>164</v>
      </c>
      <c r="G117" s="6">
        <v>320</v>
      </c>
      <c r="H117" s="6">
        <f>+E117*G117</f>
        <v>1280</v>
      </c>
      <c r="J117" s="18">
        <f t="shared" si="2"/>
        <v>1280</v>
      </c>
    </row>
    <row r="118" spans="1:10" ht="28.8" x14ac:dyDescent="0.3">
      <c r="A118" s="3" t="s">
        <v>47</v>
      </c>
      <c r="B118" s="2">
        <v>44662</v>
      </c>
      <c r="C118" s="15" t="s">
        <v>25</v>
      </c>
      <c r="D118" s="3" t="s">
        <v>20</v>
      </c>
      <c r="E118" s="4">
        <v>1</v>
      </c>
      <c r="F118" s="16" t="s">
        <v>165</v>
      </c>
      <c r="G118" s="6">
        <v>425</v>
      </c>
      <c r="H118" s="6">
        <v>425</v>
      </c>
      <c r="J118" s="18">
        <f t="shared" si="2"/>
        <v>425</v>
      </c>
    </row>
    <row r="119" spans="1:10" ht="28.8" x14ac:dyDescent="0.3">
      <c r="A119" s="3" t="s">
        <v>27</v>
      </c>
      <c r="B119" s="2">
        <v>44662</v>
      </c>
      <c r="C119" s="15" t="s">
        <v>25</v>
      </c>
      <c r="D119" s="3" t="s">
        <v>20</v>
      </c>
      <c r="E119" s="4">
        <v>3</v>
      </c>
      <c r="F119" s="16" t="s">
        <v>166</v>
      </c>
      <c r="G119" s="6">
        <v>184.74</v>
      </c>
      <c r="H119" s="6">
        <f>+E119*G119</f>
        <v>554.22</v>
      </c>
      <c r="I119" s="17"/>
      <c r="J119" s="18">
        <f t="shared" si="2"/>
        <v>554.22</v>
      </c>
    </row>
    <row r="120" spans="1:10" ht="28.8" x14ac:dyDescent="0.3">
      <c r="A120" s="3" t="s">
        <v>27</v>
      </c>
      <c r="B120" s="2">
        <v>44662</v>
      </c>
      <c r="C120" s="15" t="s">
        <v>25</v>
      </c>
      <c r="D120" s="3" t="s">
        <v>20</v>
      </c>
      <c r="E120" s="4">
        <v>1</v>
      </c>
      <c r="F120" s="16" t="s">
        <v>167</v>
      </c>
      <c r="G120" s="6">
        <v>612</v>
      </c>
      <c r="H120" s="6">
        <v>612</v>
      </c>
      <c r="I120" s="17"/>
      <c r="J120" s="18">
        <f t="shared" si="2"/>
        <v>612</v>
      </c>
    </row>
    <row r="121" spans="1:10" ht="28.8" x14ac:dyDescent="0.3">
      <c r="A121" s="3" t="s">
        <v>27</v>
      </c>
      <c r="B121" s="2">
        <v>44662</v>
      </c>
      <c r="C121" s="15" t="s">
        <v>25</v>
      </c>
      <c r="D121" s="3" t="s">
        <v>20</v>
      </c>
      <c r="E121" s="4">
        <v>3</v>
      </c>
      <c r="F121" s="16" t="s">
        <v>168</v>
      </c>
      <c r="G121" s="6">
        <v>74.989999999999995</v>
      </c>
      <c r="H121" s="6">
        <f>+E121*G121</f>
        <v>224.96999999999997</v>
      </c>
      <c r="J121" s="18">
        <f t="shared" si="2"/>
        <v>224.96999999999997</v>
      </c>
    </row>
    <row r="122" spans="1:10" x14ac:dyDescent="0.3">
      <c r="A122" s="3" t="s">
        <v>45</v>
      </c>
      <c r="B122" s="2">
        <v>44662</v>
      </c>
      <c r="C122" s="15" t="s">
        <v>30</v>
      </c>
      <c r="D122" s="3" t="s">
        <v>20</v>
      </c>
      <c r="E122" s="4">
        <v>1</v>
      </c>
      <c r="F122" s="16" t="s">
        <v>169</v>
      </c>
      <c r="G122" s="6">
        <v>2246.6</v>
      </c>
      <c r="H122" s="6">
        <v>2246.6</v>
      </c>
      <c r="J122" s="18">
        <f t="shared" si="2"/>
        <v>2246.6</v>
      </c>
    </row>
    <row r="123" spans="1:10" ht="28.8" x14ac:dyDescent="0.3">
      <c r="A123" s="3" t="s">
        <v>22</v>
      </c>
      <c r="B123" s="2">
        <v>44662</v>
      </c>
      <c r="C123" s="15" t="s">
        <v>19</v>
      </c>
      <c r="D123" s="3" t="s">
        <v>20</v>
      </c>
      <c r="E123" s="4">
        <v>14</v>
      </c>
      <c r="F123" s="16" t="s">
        <v>170</v>
      </c>
      <c r="G123" s="6">
        <v>890</v>
      </c>
      <c r="H123" s="6">
        <f>+E123*G123</f>
        <v>12460</v>
      </c>
      <c r="I123" s="17"/>
      <c r="J123" s="18">
        <f t="shared" si="2"/>
        <v>12460</v>
      </c>
    </row>
    <row r="124" spans="1:10" x14ac:dyDescent="0.3">
      <c r="A124" s="3" t="s">
        <v>32</v>
      </c>
      <c r="B124" s="2">
        <v>44662</v>
      </c>
      <c r="C124" s="15" t="s">
        <v>30</v>
      </c>
      <c r="D124" s="3" t="s">
        <v>20</v>
      </c>
      <c r="E124" s="4">
        <v>4</v>
      </c>
      <c r="F124" s="16" t="s">
        <v>171</v>
      </c>
      <c r="G124" s="6">
        <v>1148.8499999999999</v>
      </c>
      <c r="H124" s="6">
        <f>+E124*G124</f>
        <v>4595.3999999999996</v>
      </c>
      <c r="I124" s="17"/>
      <c r="J124" s="18">
        <f t="shared" si="2"/>
        <v>4595.3999999999996</v>
      </c>
    </row>
    <row r="125" spans="1:10" x14ac:dyDescent="0.3">
      <c r="A125" s="3" t="s">
        <v>42</v>
      </c>
      <c r="B125" s="2">
        <v>44662</v>
      </c>
      <c r="C125" s="15" t="s">
        <v>30</v>
      </c>
      <c r="D125" s="3" t="s">
        <v>20</v>
      </c>
      <c r="E125" s="4">
        <v>1</v>
      </c>
      <c r="F125" s="16" t="s">
        <v>172</v>
      </c>
      <c r="G125" s="6">
        <v>2365.3000000000002</v>
      </c>
      <c r="H125" s="6">
        <v>2365.3000000000002</v>
      </c>
      <c r="I125" s="17"/>
      <c r="J125" s="18">
        <f t="shared" si="2"/>
        <v>2365.3000000000002</v>
      </c>
    </row>
    <row r="126" spans="1:10" x14ac:dyDescent="0.3">
      <c r="A126" s="3" t="s">
        <v>42</v>
      </c>
      <c r="B126" s="2">
        <v>44662</v>
      </c>
      <c r="C126" s="15" t="s">
        <v>30</v>
      </c>
      <c r="D126" s="3" t="s">
        <v>20</v>
      </c>
      <c r="E126" s="4">
        <v>2</v>
      </c>
      <c r="F126" s="16" t="s">
        <v>173</v>
      </c>
      <c r="G126" s="6">
        <v>2021.65</v>
      </c>
      <c r="H126" s="6">
        <f>+E126*G126</f>
        <v>4043.3</v>
      </c>
      <c r="I126" s="17"/>
      <c r="J126" s="18">
        <f t="shared" si="2"/>
        <v>4043.3</v>
      </c>
    </row>
    <row r="127" spans="1:10" x14ac:dyDescent="0.3">
      <c r="A127" s="3" t="s">
        <v>45</v>
      </c>
      <c r="B127" s="2">
        <v>44662</v>
      </c>
      <c r="C127" s="15" t="s">
        <v>30</v>
      </c>
      <c r="D127" s="3" t="s">
        <v>20</v>
      </c>
      <c r="E127" s="4">
        <v>2</v>
      </c>
      <c r="F127" s="16" t="s">
        <v>174</v>
      </c>
      <c r="G127" s="6">
        <v>2134.1</v>
      </c>
      <c r="H127" s="6">
        <f>+E127*G127</f>
        <v>4268.2</v>
      </c>
      <c r="J127" s="18">
        <f t="shared" si="2"/>
        <v>4268.2</v>
      </c>
    </row>
    <row r="128" spans="1:10" x14ac:dyDescent="0.3">
      <c r="A128" s="3" t="s">
        <v>42</v>
      </c>
      <c r="B128" s="2">
        <v>44662</v>
      </c>
      <c r="C128" s="15" t="s">
        <v>30</v>
      </c>
      <c r="D128" s="3" t="s">
        <v>20</v>
      </c>
      <c r="E128" s="4">
        <v>3</v>
      </c>
      <c r="F128" s="16" t="s">
        <v>175</v>
      </c>
      <c r="G128" s="6">
        <v>2246.6</v>
      </c>
      <c r="H128" s="6">
        <f>+E128*G128</f>
        <v>6739.7999999999993</v>
      </c>
      <c r="I128" s="17"/>
      <c r="J128" s="18">
        <f t="shared" si="2"/>
        <v>6739.7999999999993</v>
      </c>
    </row>
    <row r="129" spans="1:10" x14ac:dyDescent="0.3">
      <c r="A129" s="3" t="s">
        <v>45</v>
      </c>
      <c r="B129" s="2">
        <v>44662</v>
      </c>
      <c r="C129" s="15" t="s">
        <v>30</v>
      </c>
      <c r="D129" s="3" t="s">
        <v>20</v>
      </c>
      <c r="E129" s="4">
        <v>1</v>
      </c>
      <c r="F129" s="16" t="s">
        <v>176</v>
      </c>
      <c r="G129" s="6">
        <v>2365.3000000000002</v>
      </c>
      <c r="H129" s="6">
        <v>2365.3000000000002</v>
      </c>
      <c r="J129" s="18">
        <f t="shared" si="2"/>
        <v>2365.3000000000002</v>
      </c>
    </row>
    <row r="130" spans="1:10" x14ac:dyDescent="0.3">
      <c r="A130" s="3" t="s">
        <v>42</v>
      </c>
      <c r="B130" s="2">
        <v>44662</v>
      </c>
      <c r="C130" s="15" t="s">
        <v>30</v>
      </c>
      <c r="D130" s="3" t="s">
        <v>20</v>
      </c>
      <c r="E130" s="4">
        <v>1</v>
      </c>
      <c r="F130" s="16" t="s">
        <v>177</v>
      </c>
      <c r="G130" s="6">
        <v>2134.1</v>
      </c>
      <c r="H130" s="6">
        <v>2134.1</v>
      </c>
      <c r="I130" s="17"/>
      <c r="J130" s="18">
        <f t="shared" si="2"/>
        <v>2134.1</v>
      </c>
    </row>
    <row r="131" spans="1:10" x14ac:dyDescent="0.3">
      <c r="A131" s="3" t="s">
        <v>60</v>
      </c>
      <c r="B131" s="2">
        <v>44662</v>
      </c>
      <c r="C131" s="15" t="s">
        <v>25</v>
      </c>
      <c r="D131" s="3" t="s">
        <v>20</v>
      </c>
      <c r="E131" s="4">
        <v>5</v>
      </c>
      <c r="F131" s="16" t="s">
        <v>178</v>
      </c>
      <c r="G131" s="6">
        <v>6.37</v>
      </c>
      <c r="H131" s="6">
        <f>+E131*G131</f>
        <v>31.85</v>
      </c>
      <c r="I131" s="17"/>
      <c r="J131" s="18">
        <f t="shared" si="2"/>
        <v>31.85</v>
      </c>
    </row>
    <row r="132" spans="1:10" x14ac:dyDescent="0.3">
      <c r="A132" s="3" t="s">
        <v>24</v>
      </c>
      <c r="B132" s="2">
        <v>44662</v>
      </c>
      <c r="C132" s="15" t="s">
        <v>25</v>
      </c>
      <c r="D132" s="3" t="s">
        <v>20</v>
      </c>
      <c r="E132" s="4">
        <v>1</v>
      </c>
      <c r="F132" s="16" t="s">
        <v>179</v>
      </c>
      <c r="G132" s="6">
        <v>17.43</v>
      </c>
      <c r="H132" s="6">
        <v>17.43</v>
      </c>
      <c r="J132" s="18">
        <f t="shared" si="2"/>
        <v>17.43</v>
      </c>
    </row>
    <row r="133" spans="1:10" ht="28.8" x14ac:dyDescent="0.3">
      <c r="A133" s="3" t="s">
        <v>32</v>
      </c>
      <c r="B133" s="2">
        <v>44662</v>
      </c>
      <c r="C133" s="15" t="s">
        <v>30</v>
      </c>
      <c r="D133" s="3" t="s">
        <v>20</v>
      </c>
      <c r="E133" s="4">
        <v>6</v>
      </c>
      <c r="F133" s="16" t="s">
        <v>180</v>
      </c>
      <c r="G133" s="6">
        <v>1155.5999999999999</v>
      </c>
      <c r="H133" s="6">
        <f>+E133*G133</f>
        <v>6933.5999999999995</v>
      </c>
      <c r="I133" s="17"/>
      <c r="J133" s="18">
        <f t="shared" si="2"/>
        <v>6933.5999999999995</v>
      </c>
    </row>
    <row r="134" spans="1:10" ht="28.8" x14ac:dyDescent="0.3">
      <c r="A134" s="3" t="s">
        <v>22</v>
      </c>
      <c r="B134" s="2">
        <v>44662</v>
      </c>
      <c r="C134" s="15" t="s">
        <v>19</v>
      </c>
      <c r="D134" s="3" t="s">
        <v>20</v>
      </c>
      <c r="E134" s="4">
        <v>18</v>
      </c>
      <c r="F134" s="16" t="s">
        <v>181</v>
      </c>
      <c r="G134" s="6">
        <v>350</v>
      </c>
      <c r="H134" s="6">
        <f>+E134*G134</f>
        <v>6300</v>
      </c>
      <c r="I134" s="17"/>
      <c r="J134" s="18">
        <f t="shared" si="2"/>
        <v>6300</v>
      </c>
    </row>
    <row r="135" spans="1:10" ht="28.8" x14ac:dyDescent="0.3">
      <c r="A135" s="3" t="s">
        <v>58</v>
      </c>
      <c r="B135" s="2">
        <v>44662</v>
      </c>
      <c r="C135" s="15" t="s">
        <v>30</v>
      </c>
      <c r="D135" s="3" t="s">
        <v>20</v>
      </c>
      <c r="E135" s="4">
        <v>19</v>
      </c>
      <c r="F135" s="16" t="s">
        <v>182</v>
      </c>
      <c r="G135" s="6">
        <v>361</v>
      </c>
      <c r="H135" s="6">
        <f>+E135*G135</f>
        <v>6859</v>
      </c>
      <c r="I135" s="17"/>
      <c r="J135" s="18">
        <f t="shared" si="2"/>
        <v>6859</v>
      </c>
    </row>
    <row r="136" spans="1:10" ht="28.8" x14ac:dyDescent="0.3">
      <c r="A136" s="3" t="s">
        <v>42</v>
      </c>
      <c r="B136" s="2">
        <v>44662</v>
      </c>
      <c r="C136" s="15" t="s">
        <v>30</v>
      </c>
      <c r="D136" s="3" t="s">
        <v>20</v>
      </c>
      <c r="E136" s="4">
        <v>15</v>
      </c>
      <c r="F136" s="16" t="s">
        <v>183</v>
      </c>
      <c r="G136" s="6">
        <v>290.35000000000002</v>
      </c>
      <c r="H136" s="6">
        <f>+E136*G136</f>
        <v>4355.25</v>
      </c>
      <c r="I136" s="17"/>
      <c r="J136" s="18">
        <f t="shared" ref="J136:J143" si="3">+I136+H136</f>
        <v>4355.25</v>
      </c>
    </row>
    <row r="137" spans="1:10" ht="28.8" x14ac:dyDescent="0.3">
      <c r="A137" s="3" t="s">
        <v>29</v>
      </c>
      <c r="B137" s="2">
        <v>44662</v>
      </c>
      <c r="C137" s="15" t="s">
        <v>30</v>
      </c>
      <c r="D137" s="3" t="s">
        <v>20</v>
      </c>
      <c r="E137" s="4">
        <v>10</v>
      </c>
      <c r="F137" s="16" t="s">
        <v>184</v>
      </c>
      <c r="G137" s="6">
        <v>479.35</v>
      </c>
      <c r="H137" s="6">
        <v>4793.5</v>
      </c>
      <c r="J137" s="18">
        <f t="shared" si="3"/>
        <v>4793.5</v>
      </c>
    </row>
    <row r="138" spans="1:10" ht="28.8" x14ac:dyDescent="0.3">
      <c r="A138" s="3" t="s">
        <v>34</v>
      </c>
      <c r="B138" s="2">
        <v>44662</v>
      </c>
      <c r="C138" s="15" t="s">
        <v>35</v>
      </c>
      <c r="D138" s="3" t="s">
        <v>20</v>
      </c>
      <c r="E138" s="4">
        <v>5</v>
      </c>
      <c r="F138" s="16" t="s">
        <v>185</v>
      </c>
      <c r="G138" s="6">
        <v>1595</v>
      </c>
      <c r="H138" s="6">
        <f>+E138*G138</f>
        <v>7975</v>
      </c>
      <c r="I138" s="17"/>
      <c r="J138" s="18">
        <f t="shared" si="3"/>
        <v>7975</v>
      </c>
    </row>
    <row r="139" spans="1:10" ht="28.8" x14ac:dyDescent="0.3">
      <c r="A139" s="3" t="s">
        <v>186</v>
      </c>
      <c r="B139" s="2">
        <v>44662</v>
      </c>
      <c r="C139" s="15" t="s">
        <v>35</v>
      </c>
      <c r="D139" s="3" t="s">
        <v>20</v>
      </c>
      <c r="E139" s="4">
        <v>2</v>
      </c>
      <c r="F139" s="16" t="s">
        <v>187</v>
      </c>
      <c r="G139" s="6">
        <v>2295</v>
      </c>
      <c r="H139" s="6">
        <v>4590</v>
      </c>
      <c r="I139" s="17"/>
      <c r="J139" s="18">
        <f t="shared" si="3"/>
        <v>4590</v>
      </c>
    </row>
    <row r="140" spans="1:10" ht="28.8" x14ac:dyDescent="0.3">
      <c r="A140" s="3" t="s">
        <v>188</v>
      </c>
      <c r="B140" s="2">
        <v>44662</v>
      </c>
      <c r="C140" s="15" t="s">
        <v>35</v>
      </c>
      <c r="D140" s="3" t="s">
        <v>20</v>
      </c>
      <c r="E140" s="4">
        <v>2</v>
      </c>
      <c r="F140" s="16" t="s">
        <v>189</v>
      </c>
      <c r="G140" s="6">
        <v>1595</v>
      </c>
      <c r="H140" s="6">
        <v>3190</v>
      </c>
      <c r="I140" s="17"/>
      <c r="J140" s="19">
        <f t="shared" si="3"/>
        <v>3190</v>
      </c>
    </row>
    <row r="141" spans="1:10" ht="28.8" x14ac:dyDescent="0.3">
      <c r="A141" s="3" t="s">
        <v>190</v>
      </c>
      <c r="B141" s="2">
        <v>44459</v>
      </c>
      <c r="C141" s="15" t="s">
        <v>191</v>
      </c>
      <c r="D141"/>
      <c r="E141" s="4">
        <v>6</v>
      </c>
      <c r="F141" s="16" t="s">
        <v>192</v>
      </c>
      <c r="G141" s="6">
        <v>100</v>
      </c>
      <c r="H141" s="6">
        <v>600</v>
      </c>
      <c r="I141" s="17"/>
      <c r="J141" s="18">
        <f t="shared" si="3"/>
        <v>600</v>
      </c>
    </row>
    <row r="142" spans="1:10" ht="28.8" x14ac:dyDescent="0.3">
      <c r="A142" s="3" t="s">
        <v>42</v>
      </c>
      <c r="B142" s="2">
        <v>44662</v>
      </c>
      <c r="C142" s="15" t="s">
        <v>30</v>
      </c>
      <c r="D142" s="3" t="s">
        <v>20</v>
      </c>
      <c r="E142" s="4">
        <v>2</v>
      </c>
      <c r="F142" s="16" t="s">
        <v>193</v>
      </c>
      <c r="G142" s="6">
        <v>961.2</v>
      </c>
      <c r="H142" s="6">
        <v>1922.4</v>
      </c>
      <c r="J142" s="18">
        <f t="shared" si="3"/>
        <v>1922.4</v>
      </c>
    </row>
    <row r="143" spans="1:10" ht="28.8" x14ac:dyDescent="0.3">
      <c r="A143" s="3" t="s">
        <v>58</v>
      </c>
      <c r="B143" s="2">
        <v>44662</v>
      </c>
      <c r="C143" s="15" t="s">
        <v>30</v>
      </c>
      <c r="D143" s="3" t="s">
        <v>20</v>
      </c>
      <c r="E143" s="4">
        <v>3</v>
      </c>
      <c r="F143" s="16" t="s">
        <v>194</v>
      </c>
      <c r="G143" s="6">
        <v>1154.5</v>
      </c>
      <c r="H143" s="6">
        <f>+E143*G143</f>
        <v>3463.5</v>
      </c>
      <c r="J143" s="20">
        <f t="shared" si="3"/>
        <v>3463.5</v>
      </c>
    </row>
    <row r="144" spans="1:10" x14ac:dyDescent="0.3">
      <c r="G144" s="6"/>
      <c r="J144" s="18">
        <f>SUM(J8:J143)</f>
        <v>286159.61000000022</v>
      </c>
    </row>
    <row r="145" spans="6:10" x14ac:dyDescent="0.3">
      <c r="F145" s="16" t="s">
        <v>195</v>
      </c>
      <c r="G145" s="6"/>
      <c r="J145" s="18">
        <v>250000</v>
      </c>
    </row>
    <row r="146" spans="6:10" x14ac:dyDescent="0.3">
      <c r="F146" s="21" t="s">
        <v>196</v>
      </c>
      <c r="G146" s="22"/>
      <c r="H146" s="22"/>
      <c r="I146" s="22"/>
      <c r="J146" s="23">
        <f>+J144-J145</f>
        <v>36159.610000000219</v>
      </c>
    </row>
    <row r="147" spans="6:10" x14ac:dyDescent="0.3">
      <c r="G147" s="6"/>
      <c r="J147" s="18"/>
    </row>
    <row r="148" spans="6:10" x14ac:dyDescent="0.3">
      <c r="J148" s="18"/>
    </row>
  </sheetData>
  <printOptions gridLines="1"/>
  <pageMargins left="0.7" right="0.7" top="0.75" bottom="0.75" header="0.3" footer="0.3"/>
  <pageSetup scale="70" orientation="portrait" r:id="rId1"/>
  <headerFooter>
    <oddFooter>&amp;C&amp;P of 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17975-94C8-4A81-91C2-5F949CAE463A}">
  <dimension ref="A1:M148"/>
  <sheetViews>
    <sheetView tabSelected="1" workbookViewId="0">
      <selection activeCell="L147" sqref="L147"/>
    </sheetView>
  </sheetViews>
  <sheetFormatPr defaultColWidth="15.6640625" defaultRowHeight="14.4" x14ac:dyDescent="0.3"/>
  <cols>
    <col min="1" max="1" width="6.6640625" style="3" customWidth="1"/>
    <col min="2" max="2" width="11.33203125" style="2" customWidth="1"/>
    <col min="3" max="3" width="28.6640625" style="15" customWidth="1"/>
    <col min="4" max="4" width="8.5546875" style="3" customWidth="1"/>
    <col min="5" max="5" width="9" style="4" customWidth="1"/>
    <col min="6" max="6" width="40.6640625" style="3" customWidth="1"/>
    <col min="7" max="7" width="9" style="5" customWidth="1"/>
    <col min="8" max="8" width="11.44140625" style="6" customWidth="1"/>
    <col min="9" max="9" width="9.88671875" style="6" customWidth="1"/>
    <col min="10" max="10" width="11" style="7" customWidth="1"/>
    <col min="11" max="11" width="12.44140625" customWidth="1"/>
  </cols>
  <sheetData>
    <row r="1" spans="1:13" x14ac:dyDescent="0.3">
      <c r="A1" s="1"/>
      <c r="C1" s="1" t="s">
        <v>0</v>
      </c>
    </row>
    <row r="2" spans="1:13" x14ac:dyDescent="0.3">
      <c r="A2" s="1"/>
      <c r="C2" s="1" t="s">
        <v>1</v>
      </c>
    </row>
    <row r="3" spans="1:13" x14ac:dyDescent="0.3">
      <c r="A3" s="1"/>
      <c r="C3" s="1" t="s">
        <v>2</v>
      </c>
    </row>
    <row r="4" spans="1:13" x14ac:dyDescent="0.3">
      <c r="A4" s="1"/>
      <c r="C4" s="1" t="s">
        <v>3</v>
      </c>
    </row>
    <row r="5" spans="1:13" x14ac:dyDescent="0.3">
      <c r="A5" s="1"/>
      <c r="C5" s="1" t="s">
        <v>197</v>
      </c>
    </row>
    <row r="6" spans="1:13" x14ac:dyDescent="0.3">
      <c r="C6" s="24" t="s">
        <v>198</v>
      </c>
    </row>
    <row r="7" spans="1:13" ht="43.2" x14ac:dyDescent="0.3">
      <c r="A7" s="8" t="s">
        <v>4</v>
      </c>
      <c r="B7" s="9" t="s">
        <v>5</v>
      </c>
      <c r="C7" s="10" t="s">
        <v>6</v>
      </c>
      <c r="D7" s="8" t="s">
        <v>7</v>
      </c>
      <c r="E7" s="11" t="s">
        <v>8</v>
      </c>
      <c r="F7" s="10" t="s">
        <v>9</v>
      </c>
      <c r="G7" s="12" t="s">
        <v>10</v>
      </c>
      <c r="H7" s="13" t="s">
        <v>11</v>
      </c>
      <c r="I7" s="11" t="s">
        <v>12</v>
      </c>
      <c r="J7" s="14" t="s">
        <v>13</v>
      </c>
      <c r="L7" s="62" t="s">
        <v>204</v>
      </c>
      <c r="M7" s="62" t="s">
        <v>205</v>
      </c>
    </row>
    <row r="8" spans="1:13" x14ac:dyDescent="0.3">
      <c r="A8" s="3" t="s">
        <v>49</v>
      </c>
      <c r="B8" s="2">
        <v>44411</v>
      </c>
      <c r="C8" s="15" t="s">
        <v>50</v>
      </c>
      <c r="E8" s="4">
        <v>1</v>
      </c>
      <c r="F8" s="16" t="s">
        <v>51</v>
      </c>
      <c r="G8" s="6">
        <v>551</v>
      </c>
      <c r="H8" s="6">
        <v>551</v>
      </c>
      <c r="J8" s="18">
        <f t="shared" ref="J8:J39" si="0">+I8+H8</f>
        <v>551</v>
      </c>
    </row>
    <row r="9" spans="1:13" ht="28.8" x14ac:dyDescent="0.3">
      <c r="A9" s="3" t="s">
        <v>49</v>
      </c>
      <c r="B9" s="2">
        <v>44411</v>
      </c>
      <c r="C9" s="15" t="s">
        <v>50</v>
      </c>
      <c r="E9" s="4">
        <v>1</v>
      </c>
      <c r="F9" s="16" t="s">
        <v>52</v>
      </c>
      <c r="G9" s="6">
        <v>85</v>
      </c>
      <c r="H9" s="6">
        <v>85</v>
      </c>
      <c r="J9" s="18">
        <f t="shared" si="0"/>
        <v>85</v>
      </c>
    </row>
    <row r="10" spans="1:13" x14ac:dyDescent="0.3">
      <c r="A10" s="3" t="s">
        <v>49</v>
      </c>
      <c r="B10" s="2">
        <v>44411</v>
      </c>
      <c r="C10" s="15" t="s">
        <v>50</v>
      </c>
      <c r="E10" s="4">
        <v>1</v>
      </c>
      <c r="F10" s="16" t="s">
        <v>149</v>
      </c>
      <c r="G10" s="6">
        <v>65</v>
      </c>
      <c r="H10" s="6">
        <v>65</v>
      </c>
      <c r="J10" s="18">
        <f t="shared" si="0"/>
        <v>65</v>
      </c>
    </row>
    <row r="11" spans="1:13" x14ac:dyDescent="0.3">
      <c r="A11" s="3" t="s">
        <v>49</v>
      </c>
      <c r="B11" s="2">
        <v>44411</v>
      </c>
      <c r="C11" s="15" t="s">
        <v>50</v>
      </c>
      <c r="E11" s="4">
        <v>1</v>
      </c>
      <c r="F11" s="16" t="s">
        <v>152</v>
      </c>
      <c r="G11" s="6">
        <v>59</v>
      </c>
      <c r="H11" s="6">
        <v>59</v>
      </c>
      <c r="J11" s="18">
        <f t="shared" si="0"/>
        <v>59</v>
      </c>
    </row>
    <row r="12" spans="1:13" ht="15" thickBot="1" x14ac:dyDescent="0.35">
      <c r="A12" s="25" t="s">
        <v>49</v>
      </c>
      <c r="B12" s="26">
        <v>44411</v>
      </c>
      <c r="C12" s="27" t="s">
        <v>50</v>
      </c>
      <c r="D12" s="25"/>
      <c r="E12" s="28">
        <v>1</v>
      </c>
      <c r="F12" s="29" t="s">
        <v>153</v>
      </c>
      <c r="G12" s="30">
        <v>15</v>
      </c>
      <c r="H12" s="30">
        <v>15</v>
      </c>
      <c r="I12" s="30"/>
      <c r="J12" s="31">
        <f t="shared" si="0"/>
        <v>15</v>
      </c>
      <c r="K12" s="42">
        <f>SUM(J8:J12)</f>
        <v>775</v>
      </c>
      <c r="L12">
        <v>775</v>
      </c>
      <c r="M12" s="17">
        <f>+K12-L12</f>
        <v>0</v>
      </c>
    </row>
    <row r="13" spans="1:13" ht="29.4" thickBot="1" x14ac:dyDescent="0.35">
      <c r="A13" s="33" t="s">
        <v>190</v>
      </c>
      <c r="B13" s="34">
        <v>44459</v>
      </c>
      <c r="C13" s="35" t="s">
        <v>191</v>
      </c>
      <c r="D13" s="36"/>
      <c r="E13" s="37">
        <v>6</v>
      </c>
      <c r="F13" s="38" t="s">
        <v>192</v>
      </c>
      <c r="G13" s="39">
        <v>100</v>
      </c>
      <c r="H13" s="39">
        <v>600</v>
      </c>
      <c r="I13" s="40"/>
      <c r="J13" s="41">
        <f t="shared" si="0"/>
        <v>600</v>
      </c>
      <c r="K13" s="40">
        <f>+J13</f>
        <v>600</v>
      </c>
      <c r="L13">
        <v>600</v>
      </c>
      <c r="M13" s="17">
        <f>+K13-L13</f>
        <v>0</v>
      </c>
    </row>
    <row r="14" spans="1:13" x14ac:dyDescent="0.3">
      <c r="A14" s="3" t="s">
        <v>84</v>
      </c>
      <c r="B14" s="2">
        <v>44564</v>
      </c>
      <c r="C14" s="15" t="s">
        <v>85</v>
      </c>
      <c r="D14" s="3" t="s">
        <v>86</v>
      </c>
      <c r="E14" s="4">
        <v>1</v>
      </c>
      <c r="F14" s="16" t="s">
        <v>87</v>
      </c>
      <c r="G14" s="6">
        <v>50.95</v>
      </c>
      <c r="H14" s="6">
        <v>50.95</v>
      </c>
      <c r="J14" s="18">
        <f t="shared" si="0"/>
        <v>50.95</v>
      </c>
    </row>
    <row r="15" spans="1:13" x14ac:dyDescent="0.3">
      <c r="A15" s="3" t="s">
        <v>84</v>
      </c>
      <c r="B15" s="2">
        <v>44564</v>
      </c>
      <c r="C15" s="15" t="s">
        <v>85</v>
      </c>
      <c r="D15" s="3" t="s">
        <v>86</v>
      </c>
      <c r="E15" s="4">
        <v>1</v>
      </c>
      <c r="F15" s="16" t="s">
        <v>88</v>
      </c>
      <c r="G15" s="6">
        <v>183.97</v>
      </c>
      <c r="H15" s="6">
        <v>183.97</v>
      </c>
      <c r="J15" s="18">
        <f t="shared" si="0"/>
        <v>183.97</v>
      </c>
    </row>
    <row r="16" spans="1:13" x14ac:dyDescent="0.3">
      <c r="A16" s="3" t="s">
        <v>84</v>
      </c>
      <c r="B16" s="2">
        <v>44564</v>
      </c>
      <c r="C16" s="15" t="s">
        <v>85</v>
      </c>
      <c r="D16" s="3" t="s">
        <v>86</v>
      </c>
      <c r="E16" s="4">
        <v>4</v>
      </c>
      <c r="F16" s="16" t="s">
        <v>121</v>
      </c>
      <c r="G16" s="6">
        <v>44.95</v>
      </c>
      <c r="H16" s="6">
        <v>179.8</v>
      </c>
      <c r="I16" s="6">
        <v>5</v>
      </c>
      <c r="J16" s="18">
        <f t="shared" si="0"/>
        <v>184.8</v>
      </c>
    </row>
    <row r="17" spans="1:13" ht="15" thickBot="1" x14ac:dyDescent="0.35">
      <c r="A17" s="25" t="s">
        <v>89</v>
      </c>
      <c r="B17" s="26">
        <v>44564</v>
      </c>
      <c r="C17" s="27" t="s">
        <v>85</v>
      </c>
      <c r="D17" s="25" t="s">
        <v>86</v>
      </c>
      <c r="E17" s="28">
        <v>4</v>
      </c>
      <c r="F17" s="29" t="s">
        <v>90</v>
      </c>
      <c r="G17" s="30">
        <v>44.95</v>
      </c>
      <c r="H17" s="30">
        <v>186.75</v>
      </c>
      <c r="I17" s="42"/>
      <c r="J17" s="31">
        <f t="shared" si="0"/>
        <v>186.75</v>
      </c>
      <c r="K17" s="42">
        <f>SUM(J14:J17)</f>
        <v>606.47</v>
      </c>
      <c r="L17">
        <v>606.47</v>
      </c>
      <c r="M17" s="17">
        <f>+K17-L17</f>
        <v>0</v>
      </c>
    </row>
    <row r="18" spans="1:13" ht="72.599999999999994" thickBot="1" x14ac:dyDescent="0.35">
      <c r="A18" s="33" t="s">
        <v>76</v>
      </c>
      <c r="B18" s="34">
        <v>44467</v>
      </c>
      <c r="C18" s="35" t="s">
        <v>77</v>
      </c>
      <c r="D18" s="36"/>
      <c r="E18" s="37">
        <v>1</v>
      </c>
      <c r="F18" s="38" t="s">
        <v>78</v>
      </c>
      <c r="G18" s="39">
        <v>45</v>
      </c>
      <c r="H18" s="39">
        <v>45</v>
      </c>
      <c r="I18" s="39">
        <v>9.99</v>
      </c>
      <c r="J18" s="41">
        <f t="shared" si="0"/>
        <v>54.99</v>
      </c>
      <c r="K18" s="40">
        <f>+J18</f>
        <v>54.99</v>
      </c>
      <c r="L18" s="63">
        <v>54.99</v>
      </c>
      <c r="M18" s="17">
        <f>+K18-L18</f>
        <v>0</v>
      </c>
    </row>
    <row r="19" spans="1:13" ht="28.8" x14ac:dyDescent="0.3">
      <c r="A19" s="3" t="s">
        <v>22</v>
      </c>
      <c r="B19" s="2">
        <v>44662</v>
      </c>
      <c r="C19" s="15" t="s">
        <v>19</v>
      </c>
      <c r="D19" s="3" t="s">
        <v>20</v>
      </c>
      <c r="E19" s="4">
        <v>30</v>
      </c>
      <c r="F19" s="16" t="s">
        <v>23</v>
      </c>
      <c r="G19" s="6">
        <v>620</v>
      </c>
      <c r="H19" s="6">
        <f>+E19*G19</f>
        <v>18600</v>
      </c>
      <c r="I19" s="17"/>
      <c r="J19" s="18">
        <f t="shared" si="0"/>
        <v>18600</v>
      </c>
    </row>
    <row r="20" spans="1:13" ht="28.8" x14ac:dyDescent="0.3">
      <c r="A20" s="3" t="s">
        <v>22</v>
      </c>
      <c r="B20" s="2">
        <v>44662</v>
      </c>
      <c r="C20" s="15" t="s">
        <v>19</v>
      </c>
      <c r="D20" s="3" t="s">
        <v>20</v>
      </c>
      <c r="E20" s="4">
        <v>14</v>
      </c>
      <c r="F20" s="16" t="s">
        <v>170</v>
      </c>
      <c r="G20" s="6">
        <v>890</v>
      </c>
      <c r="H20" s="6">
        <f>+E20*G20</f>
        <v>12460</v>
      </c>
      <c r="I20" s="17"/>
      <c r="J20" s="18">
        <f t="shared" si="0"/>
        <v>12460</v>
      </c>
    </row>
    <row r="21" spans="1:13" ht="28.8" x14ac:dyDescent="0.3">
      <c r="A21" s="3" t="s">
        <v>22</v>
      </c>
      <c r="B21" s="2">
        <v>44662</v>
      </c>
      <c r="C21" s="15" t="s">
        <v>19</v>
      </c>
      <c r="D21" s="3" t="s">
        <v>20</v>
      </c>
      <c r="E21" s="4">
        <v>18</v>
      </c>
      <c r="F21" s="16" t="s">
        <v>181</v>
      </c>
      <c r="G21" s="6">
        <v>350</v>
      </c>
      <c r="H21" s="6">
        <f>+E21*G21</f>
        <v>6300</v>
      </c>
      <c r="I21" s="17"/>
      <c r="J21" s="18">
        <f t="shared" si="0"/>
        <v>6300</v>
      </c>
    </row>
    <row r="22" spans="1:13" ht="28.8" x14ac:dyDescent="0.3">
      <c r="A22" s="3" t="s">
        <v>65</v>
      </c>
      <c r="B22" s="2">
        <v>44662</v>
      </c>
      <c r="C22" s="15" t="s">
        <v>19</v>
      </c>
      <c r="D22" s="3" t="s">
        <v>20</v>
      </c>
      <c r="E22" s="4">
        <v>6</v>
      </c>
      <c r="F22" s="16" t="s">
        <v>66</v>
      </c>
      <c r="G22" s="6">
        <v>269</v>
      </c>
      <c r="H22" s="6">
        <v>1614</v>
      </c>
      <c r="I22" s="17"/>
      <c r="J22" s="18">
        <f t="shared" si="0"/>
        <v>1614</v>
      </c>
    </row>
    <row r="23" spans="1:13" x14ac:dyDescent="0.3">
      <c r="A23" s="3" t="s">
        <v>18</v>
      </c>
      <c r="B23" s="2">
        <v>44662</v>
      </c>
      <c r="C23" s="15" t="s">
        <v>19</v>
      </c>
      <c r="D23" s="3" t="s">
        <v>20</v>
      </c>
      <c r="E23" s="4">
        <v>2</v>
      </c>
      <c r="F23" s="16" t="s">
        <v>21</v>
      </c>
      <c r="G23" s="6">
        <v>620</v>
      </c>
      <c r="H23" s="6">
        <v>1240</v>
      </c>
      <c r="I23" s="17"/>
      <c r="J23" s="18">
        <f t="shared" si="0"/>
        <v>1240</v>
      </c>
    </row>
    <row r="24" spans="1:13" ht="15" thickBot="1" x14ac:dyDescent="0.35">
      <c r="A24" s="25" t="s">
        <v>18</v>
      </c>
      <c r="B24" s="26">
        <v>44662</v>
      </c>
      <c r="C24" s="27" t="s">
        <v>19</v>
      </c>
      <c r="D24" s="25" t="s">
        <v>20</v>
      </c>
      <c r="E24" s="28">
        <v>3</v>
      </c>
      <c r="F24" s="29" t="s">
        <v>56</v>
      </c>
      <c r="G24" s="30">
        <v>249</v>
      </c>
      <c r="H24" s="30">
        <v>747</v>
      </c>
      <c r="I24" s="42"/>
      <c r="J24" s="31">
        <f t="shared" si="0"/>
        <v>747</v>
      </c>
      <c r="K24" s="42">
        <f>SUM(J19:J24)</f>
        <v>40961</v>
      </c>
      <c r="L24">
        <v>40961</v>
      </c>
      <c r="M24" s="17">
        <f>+K24-L24</f>
        <v>0</v>
      </c>
    </row>
    <row r="25" spans="1:13" ht="28.8" x14ac:dyDescent="0.3">
      <c r="A25" s="3" t="s">
        <v>37</v>
      </c>
      <c r="B25" s="2">
        <v>44662</v>
      </c>
      <c r="C25" s="15" t="s">
        <v>35</v>
      </c>
      <c r="D25" s="3" t="s">
        <v>20</v>
      </c>
      <c r="E25" s="4">
        <v>7</v>
      </c>
      <c r="F25" s="16" t="s">
        <v>38</v>
      </c>
      <c r="G25" s="6">
        <v>1995</v>
      </c>
      <c r="H25" s="6">
        <f>+E25*G25</f>
        <v>13965</v>
      </c>
      <c r="J25" s="18">
        <f t="shared" si="0"/>
        <v>13965</v>
      </c>
    </row>
    <row r="26" spans="1:13" ht="28.8" x14ac:dyDescent="0.3">
      <c r="A26" s="3" t="s">
        <v>37</v>
      </c>
      <c r="B26" s="2">
        <v>44662</v>
      </c>
      <c r="C26" s="15" t="s">
        <v>35</v>
      </c>
      <c r="D26" s="3" t="s">
        <v>20</v>
      </c>
      <c r="E26" s="4">
        <v>8</v>
      </c>
      <c r="F26" s="16" t="s">
        <v>39</v>
      </c>
      <c r="G26" s="6">
        <v>1495</v>
      </c>
      <c r="H26" s="6">
        <f>+E26*G26</f>
        <v>11960</v>
      </c>
      <c r="J26" s="18">
        <f t="shared" si="0"/>
        <v>11960</v>
      </c>
    </row>
    <row r="27" spans="1:13" ht="28.8" x14ac:dyDescent="0.3">
      <c r="A27" s="3" t="s">
        <v>37</v>
      </c>
      <c r="B27" s="2">
        <v>44662</v>
      </c>
      <c r="C27" s="15" t="s">
        <v>35</v>
      </c>
      <c r="D27" s="3" t="s">
        <v>20</v>
      </c>
      <c r="E27" s="4">
        <v>10</v>
      </c>
      <c r="F27" s="16" t="s">
        <v>70</v>
      </c>
      <c r="G27" s="6">
        <v>649</v>
      </c>
      <c r="H27" s="6">
        <f>+E27*G27</f>
        <v>6490</v>
      </c>
      <c r="J27" s="18">
        <f t="shared" si="0"/>
        <v>6490</v>
      </c>
    </row>
    <row r="28" spans="1:13" ht="28.8" x14ac:dyDescent="0.3">
      <c r="A28" s="3" t="s">
        <v>34</v>
      </c>
      <c r="B28" s="2">
        <v>44662</v>
      </c>
      <c r="C28" s="15" t="s">
        <v>35</v>
      </c>
      <c r="D28" s="3" t="s">
        <v>20</v>
      </c>
      <c r="E28" s="4">
        <v>1</v>
      </c>
      <c r="F28" s="16" t="s">
        <v>36</v>
      </c>
      <c r="G28" s="6">
        <v>1995</v>
      </c>
      <c r="H28" s="6">
        <v>1995</v>
      </c>
      <c r="I28" s="17"/>
      <c r="J28" s="18">
        <f t="shared" si="0"/>
        <v>1995</v>
      </c>
    </row>
    <row r="29" spans="1:13" ht="28.8" x14ac:dyDescent="0.3">
      <c r="A29" s="3" t="s">
        <v>34</v>
      </c>
      <c r="B29" s="2">
        <v>44662</v>
      </c>
      <c r="C29" s="15" t="s">
        <v>35</v>
      </c>
      <c r="D29" s="3" t="s">
        <v>20</v>
      </c>
      <c r="E29" s="4">
        <v>2</v>
      </c>
      <c r="F29" s="16" t="s">
        <v>69</v>
      </c>
      <c r="G29" s="6">
        <v>1995</v>
      </c>
      <c r="H29" s="6">
        <v>3990</v>
      </c>
      <c r="I29" s="17"/>
      <c r="J29" s="18">
        <f t="shared" si="0"/>
        <v>3990</v>
      </c>
    </row>
    <row r="30" spans="1:13" ht="28.8" x14ac:dyDescent="0.3">
      <c r="A30" s="3" t="s">
        <v>34</v>
      </c>
      <c r="B30" s="2">
        <v>44662</v>
      </c>
      <c r="C30" s="15" t="s">
        <v>35</v>
      </c>
      <c r="D30" s="3" t="s">
        <v>20</v>
      </c>
      <c r="E30" s="4">
        <v>5</v>
      </c>
      <c r="F30" s="16" t="s">
        <v>185</v>
      </c>
      <c r="G30" s="6">
        <v>1595</v>
      </c>
      <c r="H30" s="6">
        <f>+E30*G30</f>
        <v>7975</v>
      </c>
      <c r="I30" s="17"/>
      <c r="J30" s="18">
        <f t="shared" si="0"/>
        <v>7975</v>
      </c>
    </row>
    <row r="31" spans="1:13" ht="28.8" x14ac:dyDescent="0.3">
      <c r="A31" s="3" t="s">
        <v>186</v>
      </c>
      <c r="B31" s="2">
        <v>44662</v>
      </c>
      <c r="C31" s="15" t="s">
        <v>35</v>
      </c>
      <c r="D31" s="3" t="s">
        <v>20</v>
      </c>
      <c r="E31" s="4">
        <v>2</v>
      </c>
      <c r="F31" s="16" t="s">
        <v>187</v>
      </c>
      <c r="G31" s="6">
        <v>2295</v>
      </c>
      <c r="H31" s="6">
        <v>4590</v>
      </c>
      <c r="I31" s="17"/>
      <c r="J31" s="18">
        <f t="shared" si="0"/>
        <v>4590</v>
      </c>
    </row>
    <row r="32" spans="1:13" ht="29.4" thickBot="1" x14ac:dyDescent="0.35">
      <c r="A32" s="25" t="s">
        <v>188</v>
      </c>
      <c r="B32" s="26">
        <v>44662</v>
      </c>
      <c r="C32" s="27" t="s">
        <v>35</v>
      </c>
      <c r="D32" s="25" t="s">
        <v>20</v>
      </c>
      <c r="E32" s="28">
        <v>2</v>
      </c>
      <c r="F32" s="29" t="s">
        <v>189</v>
      </c>
      <c r="G32" s="30">
        <v>1595</v>
      </c>
      <c r="H32" s="30">
        <v>3190</v>
      </c>
      <c r="I32" s="42"/>
      <c r="J32" s="31">
        <f t="shared" si="0"/>
        <v>3190</v>
      </c>
      <c r="K32" s="42">
        <f>SUM(J25:J32)</f>
        <v>54155</v>
      </c>
      <c r="L32">
        <v>53855</v>
      </c>
      <c r="M32" s="17">
        <f>+K32-L32</f>
        <v>300</v>
      </c>
    </row>
    <row r="33" spans="1:10" ht="28.8" x14ac:dyDescent="0.3">
      <c r="A33" s="3" t="s">
        <v>27</v>
      </c>
      <c r="B33" s="2">
        <v>44662</v>
      </c>
      <c r="C33" s="15" t="s">
        <v>25</v>
      </c>
      <c r="D33" s="3" t="s">
        <v>20</v>
      </c>
      <c r="E33" s="4">
        <v>6</v>
      </c>
      <c r="F33" s="16" t="s">
        <v>28</v>
      </c>
      <c r="G33" s="6">
        <v>343.68</v>
      </c>
      <c r="H33" s="6">
        <v>2062.08</v>
      </c>
      <c r="J33" s="18">
        <f t="shared" si="0"/>
        <v>2062.08</v>
      </c>
    </row>
    <row r="34" spans="1:10" ht="28.8" x14ac:dyDescent="0.3">
      <c r="A34" s="3" t="s">
        <v>27</v>
      </c>
      <c r="B34" s="2">
        <v>44662</v>
      </c>
      <c r="C34" s="15" t="s">
        <v>25</v>
      </c>
      <c r="D34" s="3" t="s">
        <v>20</v>
      </c>
      <c r="E34" s="4">
        <v>9</v>
      </c>
      <c r="F34" s="16" t="s">
        <v>40</v>
      </c>
      <c r="G34" s="6">
        <v>272.77</v>
      </c>
      <c r="H34" s="6">
        <f>+E34*G34</f>
        <v>2454.9299999999998</v>
      </c>
      <c r="J34" s="18">
        <f t="shared" si="0"/>
        <v>2454.9299999999998</v>
      </c>
    </row>
    <row r="35" spans="1:10" ht="28.8" x14ac:dyDescent="0.3">
      <c r="A35" s="3" t="s">
        <v>27</v>
      </c>
      <c r="B35" s="2">
        <v>44662</v>
      </c>
      <c r="C35" s="15" t="s">
        <v>25</v>
      </c>
      <c r="D35" s="3" t="s">
        <v>20</v>
      </c>
      <c r="E35" s="4">
        <v>2</v>
      </c>
      <c r="F35" s="16" t="s">
        <v>53</v>
      </c>
      <c r="G35" s="6">
        <v>199.99</v>
      </c>
      <c r="H35" s="6">
        <f>+E35*G35</f>
        <v>399.98</v>
      </c>
      <c r="I35" s="17"/>
      <c r="J35" s="18">
        <f t="shared" si="0"/>
        <v>399.98</v>
      </c>
    </row>
    <row r="36" spans="1:10" x14ac:dyDescent="0.3">
      <c r="A36" s="3" t="s">
        <v>27</v>
      </c>
      <c r="B36" s="2">
        <v>44662</v>
      </c>
      <c r="C36" s="15" t="s">
        <v>25</v>
      </c>
      <c r="D36" s="3" t="s">
        <v>20</v>
      </c>
      <c r="E36" s="4">
        <v>1</v>
      </c>
      <c r="F36" s="16" t="s">
        <v>127</v>
      </c>
      <c r="G36" s="6">
        <v>31.21</v>
      </c>
      <c r="H36" s="6">
        <v>31.21</v>
      </c>
      <c r="J36" s="18">
        <f t="shared" si="0"/>
        <v>31.21</v>
      </c>
    </row>
    <row r="37" spans="1:10" x14ac:dyDescent="0.3">
      <c r="A37" s="3" t="s">
        <v>27</v>
      </c>
      <c r="B37" s="2">
        <v>44662</v>
      </c>
      <c r="C37" s="15" t="s">
        <v>25</v>
      </c>
      <c r="D37" s="3" t="s">
        <v>20</v>
      </c>
      <c r="E37" s="4">
        <v>1</v>
      </c>
      <c r="F37" s="16" t="s">
        <v>128</v>
      </c>
      <c r="G37" s="6">
        <v>117.04</v>
      </c>
      <c r="H37" s="6">
        <v>117.04</v>
      </c>
      <c r="J37" s="18">
        <f t="shared" si="0"/>
        <v>117.04</v>
      </c>
    </row>
    <row r="38" spans="1:10" x14ac:dyDescent="0.3">
      <c r="A38" s="3" t="s">
        <v>27</v>
      </c>
      <c r="B38" s="2">
        <v>44662</v>
      </c>
      <c r="C38" s="15" t="s">
        <v>25</v>
      </c>
      <c r="D38" s="3" t="s">
        <v>20</v>
      </c>
      <c r="E38" s="4">
        <v>1</v>
      </c>
      <c r="F38" s="16" t="s">
        <v>131</v>
      </c>
      <c r="G38" s="6">
        <v>39.01</v>
      </c>
      <c r="H38" s="6">
        <v>39.01</v>
      </c>
      <c r="J38" s="18">
        <f t="shared" si="0"/>
        <v>39.01</v>
      </c>
    </row>
    <row r="39" spans="1:10" ht="28.8" x14ac:dyDescent="0.3">
      <c r="A39" s="3" t="s">
        <v>27</v>
      </c>
      <c r="B39" s="2">
        <v>44662</v>
      </c>
      <c r="C39" s="15" t="s">
        <v>25</v>
      </c>
      <c r="D39" s="3" t="s">
        <v>20</v>
      </c>
      <c r="E39" s="4">
        <v>12</v>
      </c>
      <c r="F39" s="16" t="s">
        <v>133</v>
      </c>
      <c r="G39" s="6">
        <v>13.89</v>
      </c>
      <c r="H39" s="6">
        <f>+E39*G39</f>
        <v>166.68</v>
      </c>
      <c r="J39" s="18">
        <f t="shared" si="0"/>
        <v>166.68</v>
      </c>
    </row>
    <row r="40" spans="1:10" x14ac:dyDescent="0.3">
      <c r="A40" s="3" t="s">
        <v>27</v>
      </c>
      <c r="B40" s="2">
        <v>44662</v>
      </c>
      <c r="C40" s="15" t="s">
        <v>25</v>
      </c>
      <c r="D40" s="3" t="s">
        <v>20</v>
      </c>
      <c r="E40" s="4">
        <v>3</v>
      </c>
      <c r="F40" s="16" t="s">
        <v>134</v>
      </c>
      <c r="G40" s="6">
        <v>23.51</v>
      </c>
      <c r="H40" s="6">
        <f>+E40*G40</f>
        <v>70.53</v>
      </c>
      <c r="J40" s="18">
        <f t="shared" ref="J40:J71" si="1">+I40+H40</f>
        <v>70.53</v>
      </c>
    </row>
    <row r="41" spans="1:10" ht="28.8" x14ac:dyDescent="0.3">
      <c r="A41" s="3" t="s">
        <v>27</v>
      </c>
      <c r="B41" s="2">
        <v>44662</v>
      </c>
      <c r="C41" s="15" t="s">
        <v>25</v>
      </c>
      <c r="D41" s="3" t="s">
        <v>20</v>
      </c>
      <c r="E41" s="4">
        <v>1</v>
      </c>
      <c r="F41" s="16" t="s">
        <v>137</v>
      </c>
      <c r="G41" s="6">
        <v>50.2</v>
      </c>
      <c r="H41" s="6">
        <v>50.2</v>
      </c>
      <c r="J41" s="18">
        <f t="shared" si="1"/>
        <v>50.2</v>
      </c>
    </row>
    <row r="42" spans="1:10" ht="28.8" x14ac:dyDescent="0.3">
      <c r="A42" s="3" t="s">
        <v>27</v>
      </c>
      <c r="B42" s="2">
        <v>44662</v>
      </c>
      <c r="C42" s="15" t="s">
        <v>25</v>
      </c>
      <c r="D42" s="3" t="s">
        <v>20</v>
      </c>
      <c r="E42" s="4">
        <v>6</v>
      </c>
      <c r="F42" s="16" t="s">
        <v>138</v>
      </c>
      <c r="G42" s="6">
        <v>26.71</v>
      </c>
      <c r="H42" s="6">
        <f t="shared" ref="H42:H47" si="2">+E42*G42</f>
        <v>160.26</v>
      </c>
      <c r="J42" s="18">
        <f t="shared" si="1"/>
        <v>160.26</v>
      </c>
    </row>
    <row r="43" spans="1:10" ht="43.2" x14ac:dyDescent="0.3">
      <c r="A43" s="3" t="s">
        <v>27</v>
      </c>
      <c r="B43" s="2">
        <v>44662</v>
      </c>
      <c r="C43" s="15" t="s">
        <v>25</v>
      </c>
      <c r="D43" s="3" t="s">
        <v>20</v>
      </c>
      <c r="E43" s="4">
        <v>15</v>
      </c>
      <c r="F43" s="16" t="s">
        <v>139</v>
      </c>
      <c r="G43" s="6">
        <v>17.63</v>
      </c>
      <c r="H43" s="6">
        <f t="shared" si="2"/>
        <v>264.45</v>
      </c>
      <c r="J43" s="18">
        <f t="shared" si="1"/>
        <v>264.45</v>
      </c>
    </row>
    <row r="44" spans="1:10" ht="28.8" x14ac:dyDescent="0.3">
      <c r="A44" s="3" t="s">
        <v>27</v>
      </c>
      <c r="B44" s="2">
        <v>44662</v>
      </c>
      <c r="C44" s="15" t="s">
        <v>25</v>
      </c>
      <c r="D44" s="3" t="s">
        <v>20</v>
      </c>
      <c r="E44" s="4">
        <v>9</v>
      </c>
      <c r="F44" s="16" t="s">
        <v>140</v>
      </c>
      <c r="G44" s="6">
        <v>44.57</v>
      </c>
      <c r="H44" s="6">
        <f t="shared" si="2"/>
        <v>401.13</v>
      </c>
      <c r="J44" s="18">
        <f t="shared" si="1"/>
        <v>401.13</v>
      </c>
    </row>
    <row r="45" spans="1:10" ht="28.8" x14ac:dyDescent="0.3">
      <c r="A45" s="3" t="s">
        <v>27</v>
      </c>
      <c r="B45" s="2">
        <v>44662</v>
      </c>
      <c r="C45" s="15" t="s">
        <v>25</v>
      </c>
      <c r="D45" s="3" t="s">
        <v>20</v>
      </c>
      <c r="E45" s="4">
        <v>13</v>
      </c>
      <c r="F45" s="16" t="s">
        <v>141</v>
      </c>
      <c r="G45" s="6">
        <v>39.74</v>
      </c>
      <c r="H45" s="6">
        <f t="shared" si="2"/>
        <v>516.62</v>
      </c>
      <c r="J45" s="18">
        <f t="shared" si="1"/>
        <v>516.62</v>
      </c>
    </row>
    <row r="46" spans="1:10" ht="28.8" x14ac:dyDescent="0.3">
      <c r="A46" s="3" t="s">
        <v>27</v>
      </c>
      <c r="B46" s="2">
        <v>44662</v>
      </c>
      <c r="C46" s="15" t="s">
        <v>25</v>
      </c>
      <c r="D46" s="3" t="s">
        <v>20</v>
      </c>
      <c r="E46" s="4">
        <v>4</v>
      </c>
      <c r="F46" s="16" t="s">
        <v>164</v>
      </c>
      <c r="G46" s="6">
        <v>320</v>
      </c>
      <c r="H46" s="6">
        <f t="shared" si="2"/>
        <v>1280</v>
      </c>
      <c r="J46" s="18">
        <f t="shared" si="1"/>
        <v>1280</v>
      </c>
    </row>
    <row r="47" spans="1:10" ht="28.8" x14ac:dyDescent="0.3">
      <c r="A47" s="3" t="s">
        <v>27</v>
      </c>
      <c r="B47" s="2">
        <v>44662</v>
      </c>
      <c r="C47" s="15" t="s">
        <v>25</v>
      </c>
      <c r="D47" s="3" t="s">
        <v>20</v>
      </c>
      <c r="E47" s="4">
        <v>3</v>
      </c>
      <c r="F47" s="16" t="s">
        <v>166</v>
      </c>
      <c r="G47" s="6">
        <v>184.74</v>
      </c>
      <c r="H47" s="6">
        <f t="shared" si="2"/>
        <v>554.22</v>
      </c>
      <c r="I47" s="17"/>
      <c r="J47" s="18">
        <f t="shared" si="1"/>
        <v>554.22</v>
      </c>
    </row>
    <row r="48" spans="1:10" ht="28.8" x14ac:dyDescent="0.3">
      <c r="A48" s="3" t="s">
        <v>27</v>
      </c>
      <c r="B48" s="2">
        <v>44662</v>
      </c>
      <c r="C48" s="15" t="s">
        <v>25</v>
      </c>
      <c r="D48" s="3" t="s">
        <v>20</v>
      </c>
      <c r="E48" s="4">
        <v>1</v>
      </c>
      <c r="F48" s="16" t="s">
        <v>167</v>
      </c>
      <c r="G48" s="6">
        <v>612</v>
      </c>
      <c r="H48" s="6">
        <v>612</v>
      </c>
      <c r="I48" s="17"/>
      <c r="J48" s="18">
        <f t="shared" si="1"/>
        <v>612</v>
      </c>
    </row>
    <row r="49" spans="1:10" ht="28.8" x14ac:dyDescent="0.3">
      <c r="A49" s="3" t="s">
        <v>27</v>
      </c>
      <c r="B49" s="2">
        <v>44662</v>
      </c>
      <c r="C49" s="15" t="s">
        <v>25</v>
      </c>
      <c r="D49" s="3" t="s">
        <v>20</v>
      </c>
      <c r="E49" s="4">
        <v>3</v>
      </c>
      <c r="F49" s="16" t="s">
        <v>168</v>
      </c>
      <c r="G49" s="6">
        <v>74.989999999999995</v>
      </c>
      <c r="H49" s="6">
        <f t="shared" ref="H49:H55" si="3">+E49*G49</f>
        <v>224.96999999999997</v>
      </c>
      <c r="J49" s="18">
        <f t="shared" si="1"/>
        <v>224.96999999999997</v>
      </c>
    </row>
    <row r="50" spans="1:10" x14ac:dyDescent="0.3">
      <c r="A50" s="3" t="s">
        <v>47</v>
      </c>
      <c r="B50" s="2">
        <v>44662</v>
      </c>
      <c r="C50" s="15" t="s">
        <v>25</v>
      </c>
      <c r="D50" s="3" t="s">
        <v>20</v>
      </c>
      <c r="E50" s="4">
        <v>4</v>
      </c>
      <c r="F50" s="16" t="s">
        <v>48</v>
      </c>
      <c r="G50" s="6">
        <v>99.99</v>
      </c>
      <c r="H50" s="6">
        <f t="shared" si="3"/>
        <v>399.96</v>
      </c>
      <c r="J50" s="18">
        <f t="shared" si="1"/>
        <v>399.96</v>
      </c>
    </row>
    <row r="51" spans="1:10" x14ac:dyDescent="0.3">
      <c r="A51" s="3" t="s">
        <v>47</v>
      </c>
      <c r="B51" s="2">
        <v>44662</v>
      </c>
      <c r="C51" s="15" t="s">
        <v>25</v>
      </c>
      <c r="D51" s="3" t="s">
        <v>20</v>
      </c>
      <c r="E51" s="4">
        <v>4</v>
      </c>
      <c r="F51" s="16" t="s">
        <v>71</v>
      </c>
      <c r="G51" s="6">
        <v>170.62</v>
      </c>
      <c r="H51" s="6">
        <f t="shared" si="3"/>
        <v>682.48</v>
      </c>
      <c r="J51" s="18">
        <f t="shared" si="1"/>
        <v>682.48</v>
      </c>
    </row>
    <row r="52" spans="1:10" ht="28.8" x14ac:dyDescent="0.3">
      <c r="A52" s="3" t="s">
        <v>47</v>
      </c>
      <c r="B52" s="2">
        <v>44662</v>
      </c>
      <c r="C52" s="15" t="s">
        <v>25</v>
      </c>
      <c r="D52" s="3" t="s">
        <v>20</v>
      </c>
      <c r="E52" s="4">
        <v>32</v>
      </c>
      <c r="F52" s="16" t="s">
        <v>122</v>
      </c>
      <c r="G52" s="6">
        <v>36.67</v>
      </c>
      <c r="H52" s="6">
        <f t="shared" si="3"/>
        <v>1173.44</v>
      </c>
      <c r="J52" s="18">
        <f t="shared" si="1"/>
        <v>1173.44</v>
      </c>
    </row>
    <row r="53" spans="1:10" x14ac:dyDescent="0.3">
      <c r="A53" s="3" t="s">
        <v>47</v>
      </c>
      <c r="B53" s="2">
        <v>44662</v>
      </c>
      <c r="C53" s="15" t="s">
        <v>25</v>
      </c>
      <c r="D53" s="3" t="s">
        <v>20</v>
      </c>
      <c r="E53" s="4">
        <v>3</v>
      </c>
      <c r="F53" s="16" t="s">
        <v>154</v>
      </c>
      <c r="G53" s="6">
        <v>378.91</v>
      </c>
      <c r="H53" s="6">
        <f t="shared" si="3"/>
        <v>1136.73</v>
      </c>
      <c r="J53" s="18">
        <f t="shared" si="1"/>
        <v>1136.73</v>
      </c>
    </row>
    <row r="54" spans="1:10" x14ac:dyDescent="0.3">
      <c r="A54" s="3" t="s">
        <v>47</v>
      </c>
      <c r="B54" s="2">
        <v>44662</v>
      </c>
      <c r="C54" s="15" t="s">
        <v>25</v>
      </c>
      <c r="D54" s="3" t="s">
        <v>20</v>
      </c>
      <c r="E54" s="4">
        <v>2</v>
      </c>
      <c r="F54" s="16" t="s">
        <v>155</v>
      </c>
      <c r="G54" s="6">
        <v>26.12</v>
      </c>
      <c r="H54" s="6">
        <f t="shared" si="3"/>
        <v>52.24</v>
      </c>
      <c r="J54" s="18">
        <f t="shared" si="1"/>
        <v>52.24</v>
      </c>
    </row>
    <row r="55" spans="1:10" ht="28.8" x14ac:dyDescent="0.3">
      <c r="A55" s="3" t="s">
        <v>47</v>
      </c>
      <c r="B55" s="2">
        <v>44662</v>
      </c>
      <c r="C55" s="15" t="s">
        <v>25</v>
      </c>
      <c r="D55" s="3" t="s">
        <v>20</v>
      </c>
      <c r="E55" s="4">
        <v>6</v>
      </c>
      <c r="F55" s="16" t="s">
        <v>160</v>
      </c>
      <c r="G55" s="6">
        <v>443.33</v>
      </c>
      <c r="H55" s="6">
        <f t="shared" si="3"/>
        <v>2659.98</v>
      </c>
      <c r="J55" s="18">
        <f t="shared" si="1"/>
        <v>2659.98</v>
      </c>
    </row>
    <row r="56" spans="1:10" ht="28.8" x14ac:dyDescent="0.3">
      <c r="A56" s="3" t="s">
        <v>47</v>
      </c>
      <c r="B56" s="2">
        <v>44662</v>
      </c>
      <c r="C56" s="15" t="s">
        <v>25</v>
      </c>
      <c r="D56" s="3" t="s">
        <v>20</v>
      </c>
      <c r="E56" s="4">
        <v>1</v>
      </c>
      <c r="F56" s="16" t="s">
        <v>161</v>
      </c>
      <c r="G56" s="6">
        <v>326.67</v>
      </c>
      <c r="H56" s="6">
        <v>326.67</v>
      </c>
      <c r="J56" s="18">
        <f t="shared" si="1"/>
        <v>326.67</v>
      </c>
    </row>
    <row r="57" spans="1:10" ht="28.8" x14ac:dyDescent="0.3">
      <c r="A57" s="3" t="s">
        <v>47</v>
      </c>
      <c r="B57" s="2">
        <v>44662</v>
      </c>
      <c r="C57" s="15" t="s">
        <v>25</v>
      </c>
      <c r="D57" s="3" t="s">
        <v>20</v>
      </c>
      <c r="E57" s="4">
        <v>1</v>
      </c>
      <c r="F57" s="16" t="s">
        <v>165</v>
      </c>
      <c r="G57" s="6">
        <v>425</v>
      </c>
      <c r="H57" s="6">
        <v>425</v>
      </c>
      <c r="J57" s="18">
        <f t="shared" si="1"/>
        <v>425</v>
      </c>
    </row>
    <row r="58" spans="1:10" ht="28.8" x14ac:dyDescent="0.3">
      <c r="A58" s="3" t="s">
        <v>24</v>
      </c>
      <c r="B58" s="2">
        <v>44662</v>
      </c>
      <c r="C58" s="15" t="s">
        <v>25</v>
      </c>
      <c r="D58" s="3" t="s">
        <v>20</v>
      </c>
      <c r="E58" s="4">
        <v>2</v>
      </c>
      <c r="F58" s="16" t="s">
        <v>26</v>
      </c>
      <c r="G58" s="6">
        <v>337.79</v>
      </c>
      <c r="H58" s="6">
        <f>+E58*G58</f>
        <v>675.58</v>
      </c>
      <c r="J58" s="18">
        <f t="shared" si="1"/>
        <v>675.58</v>
      </c>
    </row>
    <row r="59" spans="1:10" ht="28.8" x14ac:dyDescent="0.3">
      <c r="A59" s="3" t="s">
        <v>24</v>
      </c>
      <c r="B59" s="2">
        <v>44662</v>
      </c>
      <c r="C59" s="15" t="s">
        <v>25</v>
      </c>
      <c r="D59" s="3" t="s">
        <v>20</v>
      </c>
      <c r="E59" s="4">
        <v>1</v>
      </c>
      <c r="F59" s="16" t="s">
        <v>62</v>
      </c>
      <c r="G59" s="6">
        <v>50.79</v>
      </c>
      <c r="H59" s="6">
        <v>50.79</v>
      </c>
      <c r="J59" s="18">
        <f t="shared" si="1"/>
        <v>50.79</v>
      </c>
    </row>
    <row r="60" spans="1:10" x14ac:dyDescent="0.3">
      <c r="A60" s="3" t="s">
        <v>24</v>
      </c>
      <c r="B60" s="2">
        <v>44662</v>
      </c>
      <c r="C60" s="15" t="s">
        <v>25</v>
      </c>
      <c r="D60" s="3" t="s">
        <v>20</v>
      </c>
      <c r="E60" s="4">
        <v>1</v>
      </c>
      <c r="F60" s="16" t="s">
        <v>72</v>
      </c>
      <c r="G60" s="6">
        <v>265.88</v>
      </c>
      <c r="H60" s="6">
        <v>265.88</v>
      </c>
      <c r="J60" s="18">
        <f t="shared" si="1"/>
        <v>265.88</v>
      </c>
    </row>
    <row r="61" spans="1:10" ht="28.8" x14ac:dyDescent="0.3">
      <c r="A61" s="3" t="s">
        <v>24</v>
      </c>
      <c r="B61" s="2">
        <v>44662</v>
      </c>
      <c r="C61" s="15" t="s">
        <v>25</v>
      </c>
      <c r="D61" s="3" t="s">
        <v>20</v>
      </c>
      <c r="E61" s="4">
        <v>2</v>
      </c>
      <c r="F61" s="16" t="s">
        <v>129</v>
      </c>
      <c r="G61" s="6">
        <v>35.1</v>
      </c>
      <c r="H61" s="6">
        <v>70.2</v>
      </c>
      <c r="J61" s="18">
        <f t="shared" si="1"/>
        <v>70.2</v>
      </c>
    </row>
    <row r="62" spans="1:10" x14ac:dyDescent="0.3">
      <c r="A62" s="3" t="s">
        <v>24</v>
      </c>
      <c r="B62" s="2">
        <v>44662</v>
      </c>
      <c r="C62" s="15" t="s">
        <v>25</v>
      </c>
      <c r="D62" s="3" t="s">
        <v>20</v>
      </c>
      <c r="E62" s="4">
        <v>7</v>
      </c>
      <c r="F62" s="16" t="s">
        <v>131</v>
      </c>
      <c r="G62" s="6">
        <v>39.01</v>
      </c>
      <c r="H62" s="6">
        <v>273.07</v>
      </c>
      <c r="J62" s="18">
        <f t="shared" si="1"/>
        <v>273.07</v>
      </c>
    </row>
    <row r="63" spans="1:10" x14ac:dyDescent="0.3">
      <c r="A63" s="3" t="s">
        <v>24</v>
      </c>
      <c r="B63" s="2">
        <v>44662</v>
      </c>
      <c r="C63" s="15" t="s">
        <v>25</v>
      </c>
      <c r="D63" s="3" t="s">
        <v>20</v>
      </c>
      <c r="E63" s="4">
        <v>1</v>
      </c>
      <c r="F63" s="16" t="s">
        <v>148</v>
      </c>
      <c r="G63" s="6">
        <v>111.76</v>
      </c>
      <c r="H63" s="6">
        <v>111.76</v>
      </c>
      <c r="J63" s="18">
        <f t="shared" si="1"/>
        <v>111.76</v>
      </c>
    </row>
    <row r="64" spans="1:10" x14ac:dyDescent="0.3">
      <c r="A64" s="3" t="s">
        <v>24</v>
      </c>
      <c r="B64" s="2">
        <v>44662</v>
      </c>
      <c r="C64" s="15" t="s">
        <v>25</v>
      </c>
      <c r="D64" s="3" t="s">
        <v>20</v>
      </c>
      <c r="E64" s="4">
        <v>1</v>
      </c>
      <c r="F64" s="16" t="s">
        <v>179</v>
      </c>
      <c r="G64" s="6">
        <v>17.43</v>
      </c>
      <c r="H64" s="6">
        <v>17.43</v>
      </c>
      <c r="J64" s="18">
        <f t="shared" si="1"/>
        <v>17.43</v>
      </c>
    </row>
    <row r="65" spans="1:13" ht="28.8" x14ac:dyDescent="0.3">
      <c r="A65" s="3" t="s">
        <v>162</v>
      </c>
      <c r="B65" s="2">
        <v>44662</v>
      </c>
      <c r="C65" s="15" t="s">
        <v>25</v>
      </c>
      <c r="D65" s="3" t="s">
        <v>20</v>
      </c>
      <c r="E65" s="4">
        <v>5</v>
      </c>
      <c r="F65" s="16" t="s">
        <v>161</v>
      </c>
      <c r="G65" s="6">
        <v>326.67</v>
      </c>
      <c r="H65" s="6">
        <v>1633.35</v>
      </c>
      <c r="I65" s="17"/>
      <c r="J65" s="18">
        <f t="shared" si="1"/>
        <v>1633.35</v>
      </c>
    </row>
    <row r="66" spans="1:13" ht="28.8" x14ac:dyDescent="0.3">
      <c r="A66" s="3" t="s">
        <v>130</v>
      </c>
      <c r="B66" s="2">
        <v>44662</v>
      </c>
      <c r="C66" s="15" t="s">
        <v>25</v>
      </c>
      <c r="D66" s="3" t="s">
        <v>20</v>
      </c>
      <c r="E66" s="4">
        <v>1</v>
      </c>
      <c r="F66" s="16" t="s">
        <v>129</v>
      </c>
      <c r="G66" s="6">
        <v>35.1</v>
      </c>
      <c r="H66" s="6">
        <v>35.1</v>
      </c>
      <c r="I66" s="17"/>
      <c r="J66" s="18">
        <f t="shared" si="1"/>
        <v>35.1</v>
      </c>
    </row>
    <row r="67" spans="1:13" x14ac:dyDescent="0.3">
      <c r="A67" s="3" t="s">
        <v>130</v>
      </c>
      <c r="B67" s="2">
        <v>44662</v>
      </c>
      <c r="C67" s="15" t="s">
        <v>25</v>
      </c>
      <c r="D67" s="3" t="s">
        <v>20</v>
      </c>
      <c r="E67" s="4">
        <v>2</v>
      </c>
      <c r="F67" s="16" t="s">
        <v>131</v>
      </c>
      <c r="G67" s="6">
        <v>39.01</v>
      </c>
      <c r="H67" s="6">
        <f>+E67*G67</f>
        <v>78.02</v>
      </c>
      <c r="I67" s="17"/>
      <c r="J67" s="18">
        <f t="shared" si="1"/>
        <v>78.02</v>
      </c>
    </row>
    <row r="68" spans="1:13" ht="43.2" x14ac:dyDescent="0.3">
      <c r="A68" s="3" t="s">
        <v>135</v>
      </c>
      <c r="B68" s="2">
        <v>44662</v>
      </c>
      <c r="C68" s="15" t="s">
        <v>25</v>
      </c>
      <c r="D68" s="3" t="s">
        <v>20</v>
      </c>
      <c r="E68" s="4">
        <v>5</v>
      </c>
      <c r="F68" s="16" t="s">
        <v>136</v>
      </c>
      <c r="G68" s="6">
        <v>18.170000000000002</v>
      </c>
      <c r="H68" s="6">
        <v>90.85</v>
      </c>
      <c r="I68" s="17"/>
      <c r="J68" s="18">
        <f t="shared" si="1"/>
        <v>90.85</v>
      </c>
    </row>
    <row r="69" spans="1:13" x14ac:dyDescent="0.3">
      <c r="A69" s="3" t="s">
        <v>135</v>
      </c>
      <c r="B69" s="2">
        <v>44662</v>
      </c>
      <c r="C69" s="15" t="s">
        <v>25</v>
      </c>
      <c r="D69" s="3" t="s">
        <v>20</v>
      </c>
      <c r="E69" s="4">
        <v>5</v>
      </c>
      <c r="F69" s="16" t="s">
        <v>163</v>
      </c>
      <c r="G69" s="6">
        <v>87.99</v>
      </c>
      <c r="H69" s="6">
        <v>439.95</v>
      </c>
      <c r="I69" s="17"/>
      <c r="J69" s="18">
        <f t="shared" si="1"/>
        <v>439.95</v>
      </c>
    </row>
    <row r="70" spans="1:13" ht="28.8" x14ac:dyDescent="0.3">
      <c r="A70" s="3" t="s">
        <v>60</v>
      </c>
      <c r="B70" s="2">
        <v>44662</v>
      </c>
      <c r="C70" s="15" t="s">
        <v>25</v>
      </c>
      <c r="D70" s="3" t="s">
        <v>20</v>
      </c>
      <c r="E70" s="4">
        <v>1</v>
      </c>
      <c r="F70" s="16" t="s">
        <v>61</v>
      </c>
      <c r="G70" s="6">
        <v>48.9</v>
      </c>
      <c r="H70" s="6">
        <v>48.9</v>
      </c>
      <c r="I70" s="17"/>
      <c r="J70" s="18">
        <f t="shared" si="1"/>
        <v>48.9</v>
      </c>
    </row>
    <row r="71" spans="1:13" ht="28.8" x14ac:dyDescent="0.3">
      <c r="A71" s="3" t="s">
        <v>60</v>
      </c>
      <c r="B71" s="2">
        <v>44662</v>
      </c>
      <c r="C71" s="15" t="s">
        <v>25</v>
      </c>
      <c r="D71" s="3" t="s">
        <v>20</v>
      </c>
      <c r="E71" s="4">
        <v>5</v>
      </c>
      <c r="F71" s="16" t="s">
        <v>123</v>
      </c>
      <c r="G71" s="6">
        <v>353.98</v>
      </c>
      <c r="H71" s="6">
        <v>1769.9</v>
      </c>
      <c r="I71" s="17"/>
      <c r="J71" s="18">
        <f t="shared" si="1"/>
        <v>1769.9</v>
      </c>
    </row>
    <row r="72" spans="1:13" ht="15" thickBot="1" x14ac:dyDescent="0.35">
      <c r="A72" s="25" t="s">
        <v>60</v>
      </c>
      <c r="B72" s="26">
        <v>44662</v>
      </c>
      <c r="C72" s="27" t="s">
        <v>25</v>
      </c>
      <c r="D72" s="25" t="s">
        <v>20</v>
      </c>
      <c r="E72" s="28">
        <v>5</v>
      </c>
      <c r="F72" s="29" t="s">
        <v>178</v>
      </c>
      <c r="G72" s="30">
        <v>6.37</v>
      </c>
      <c r="H72" s="30">
        <f>+E72*G72</f>
        <v>31.85</v>
      </c>
      <c r="I72" s="42"/>
      <c r="J72" s="31">
        <f t="shared" ref="J72:J103" si="4">+I72+H72</f>
        <v>31.85</v>
      </c>
      <c r="K72" s="42">
        <f>SUM(J33:J72)</f>
        <v>21854.44</v>
      </c>
      <c r="L72">
        <v>21178.86</v>
      </c>
      <c r="M72" s="17">
        <f>+K72-L72</f>
        <v>675.57999999999811</v>
      </c>
    </row>
    <row r="73" spans="1:13" ht="28.8" x14ac:dyDescent="0.3">
      <c r="A73" s="3" t="s">
        <v>106</v>
      </c>
      <c r="B73" s="2">
        <v>44564</v>
      </c>
      <c r="C73" s="15" t="s">
        <v>104</v>
      </c>
      <c r="D73" s="3" t="s">
        <v>86</v>
      </c>
      <c r="E73" s="4">
        <v>1</v>
      </c>
      <c r="F73" s="16" t="s">
        <v>107</v>
      </c>
      <c r="G73" s="6">
        <v>2839</v>
      </c>
      <c r="H73" s="6">
        <v>2839</v>
      </c>
      <c r="I73" s="17"/>
      <c r="J73" s="18">
        <f t="shared" si="4"/>
        <v>2839</v>
      </c>
    </row>
    <row r="74" spans="1:13" ht="28.8" x14ac:dyDescent="0.3">
      <c r="A74" s="3" t="s">
        <v>103</v>
      </c>
      <c r="B74" s="2">
        <v>44564</v>
      </c>
      <c r="C74" s="15" t="s">
        <v>104</v>
      </c>
      <c r="D74" s="3" t="s">
        <v>86</v>
      </c>
      <c r="E74" s="4">
        <v>2</v>
      </c>
      <c r="F74" s="16" t="s">
        <v>105</v>
      </c>
      <c r="G74" s="6">
        <v>28.99</v>
      </c>
      <c r="H74" s="6">
        <v>57.98</v>
      </c>
      <c r="I74" s="17"/>
      <c r="J74" s="18">
        <f t="shared" si="4"/>
        <v>57.98</v>
      </c>
    </row>
    <row r="75" spans="1:13" ht="28.8" x14ac:dyDescent="0.3">
      <c r="A75" s="3" t="s">
        <v>103</v>
      </c>
      <c r="B75" s="2">
        <v>44564</v>
      </c>
      <c r="C75" s="15" t="s">
        <v>104</v>
      </c>
      <c r="D75" s="3" t="s">
        <v>86</v>
      </c>
      <c r="E75" s="4">
        <v>1</v>
      </c>
      <c r="F75" s="16" t="s">
        <v>156</v>
      </c>
      <c r="G75" s="6">
        <v>2839</v>
      </c>
      <c r="H75" s="6">
        <v>2839</v>
      </c>
      <c r="I75" s="17"/>
      <c r="J75" s="18">
        <f t="shared" si="4"/>
        <v>2839</v>
      </c>
    </row>
    <row r="76" spans="1:13" x14ac:dyDescent="0.3">
      <c r="A76" s="3" t="s">
        <v>108</v>
      </c>
      <c r="B76" s="2">
        <v>44564</v>
      </c>
      <c r="C76" s="15" t="s">
        <v>104</v>
      </c>
      <c r="D76" s="3" t="s">
        <v>86</v>
      </c>
      <c r="E76" s="4">
        <v>8</v>
      </c>
      <c r="F76" s="16" t="s">
        <v>109</v>
      </c>
      <c r="G76" s="6">
        <v>158</v>
      </c>
      <c r="H76" s="6">
        <v>1264</v>
      </c>
      <c r="I76" s="17"/>
      <c r="J76" s="18">
        <f t="shared" si="4"/>
        <v>1264</v>
      </c>
    </row>
    <row r="77" spans="1:13" ht="28.8" x14ac:dyDescent="0.3">
      <c r="A77" s="3" t="s">
        <v>108</v>
      </c>
      <c r="B77" s="2">
        <v>44564</v>
      </c>
      <c r="C77" s="15" t="s">
        <v>104</v>
      </c>
      <c r="D77" s="3" t="s">
        <v>86</v>
      </c>
      <c r="E77" s="4">
        <v>5</v>
      </c>
      <c r="F77" s="16" t="s">
        <v>110</v>
      </c>
      <c r="G77" s="6">
        <v>158</v>
      </c>
      <c r="H77" s="6">
        <v>790</v>
      </c>
      <c r="I77" s="17"/>
      <c r="J77" s="18">
        <f t="shared" si="4"/>
        <v>790</v>
      </c>
    </row>
    <row r="78" spans="1:13" ht="28.8" x14ac:dyDescent="0.3">
      <c r="A78" s="3" t="s">
        <v>108</v>
      </c>
      <c r="B78" s="2">
        <v>44564</v>
      </c>
      <c r="C78" s="15" t="s">
        <v>104</v>
      </c>
      <c r="D78" s="3" t="s">
        <v>86</v>
      </c>
      <c r="E78" s="4">
        <v>6</v>
      </c>
      <c r="F78" s="16" t="s">
        <v>111</v>
      </c>
      <c r="G78" s="6">
        <v>140</v>
      </c>
      <c r="H78" s="6">
        <v>840</v>
      </c>
      <c r="I78" s="17"/>
      <c r="J78" s="18">
        <f t="shared" si="4"/>
        <v>840</v>
      </c>
    </row>
    <row r="79" spans="1:13" ht="28.8" x14ac:dyDescent="0.3">
      <c r="A79" s="3" t="s">
        <v>108</v>
      </c>
      <c r="B79" s="2">
        <v>44564</v>
      </c>
      <c r="C79" s="15" t="s">
        <v>104</v>
      </c>
      <c r="D79" s="3" t="s">
        <v>86</v>
      </c>
      <c r="E79" s="4">
        <v>3</v>
      </c>
      <c r="F79" s="16" t="s">
        <v>112</v>
      </c>
      <c r="G79" s="6">
        <v>147</v>
      </c>
      <c r="H79" s="6">
        <v>441</v>
      </c>
      <c r="I79" s="17"/>
      <c r="J79" s="18">
        <f t="shared" si="4"/>
        <v>441</v>
      </c>
    </row>
    <row r="80" spans="1:13" x14ac:dyDescent="0.3">
      <c r="A80" s="3" t="s">
        <v>108</v>
      </c>
      <c r="B80" s="2">
        <v>44564</v>
      </c>
      <c r="C80" s="15" t="s">
        <v>104</v>
      </c>
      <c r="D80" s="3" t="s">
        <v>86</v>
      </c>
      <c r="E80" s="4">
        <v>5</v>
      </c>
      <c r="F80" s="16" t="s">
        <v>113</v>
      </c>
      <c r="G80" s="6">
        <v>158</v>
      </c>
      <c r="H80" s="6">
        <v>790</v>
      </c>
      <c r="I80" s="17"/>
      <c r="J80" s="18">
        <f t="shared" si="4"/>
        <v>790</v>
      </c>
    </row>
    <row r="81" spans="1:13" ht="28.8" x14ac:dyDescent="0.3">
      <c r="A81" s="3" t="s">
        <v>108</v>
      </c>
      <c r="B81" s="2">
        <v>44564</v>
      </c>
      <c r="C81" s="15" t="s">
        <v>104</v>
      </c>
      <c r="D81" s="3" t="s">
        <v>86</v>
      </c>
      <c r="E81" s="4">
        <v>5</v>
      </c>
      <c r="F81" s="16" t="s">
        <v>146</v>
      </c>
      <c r="G81" s="6">
        <v>467</v>
      </c>
      <c r="H81" s="6">
        <v>2335</v>
      </c>
      <c r="I81" s="17"/>
      <c r="J81" s="18">
        <f t="shared" si="4"/>
        <v>2335</v>
      </c>
    </row>
    <row r="82" spans="1:13" ht="15" thickBot="1" x14ac:dyDescent="0.35">
      <c r="A82" s="25" t="s">
        <v>108</v>
      </c>
      <c r="B82" s="26">
        <v>44564</v>
      </c>
      <c r="C82" s="27" t="s">
        <v>104</v>
      </c>
      <c r="D82" s="25" t="s">
        <v>86</v>
      </c>
      <c r="E82" s="28">
        <v>3</v>
      </c>
      <c r="F82" s="29" t="s">
        <v>157</v>
      </c>
      <c r="G82" s="30">
        <v>158</v>
      </c>
      <c r="H82" s="30">
        <v>474</v>
      </c>
      <c r="I82" s="42"/>
      <c r="J82" s="31">
        <f t="shared" si="4"/>
        <v>474</v>
      </c>
      <c r="K82" s="42">
        <f>SUM(J73:J82)</f>
        <v>12669.98</v>
      </c>
      <c r="L82">
        <v>12669.98</v>
      </c>
      <c r="M82" s="17">
        <f>+K82-L82</f>
        <v>0</v>
      </c>
    </row>
    <row r="83" spans="1:13" x14ac:dyDescent="0.3">
      <c r="A83" s="3" t="s">
        <v>42</v>
      </c>
      <c r="B83" s="2">
        <v>44662</v>
      </c>
      <c r="C83" s="15" t="s">
        <v>30</v>
      </c>
      <c r="D83" s="3" t="s">
        <v>20</v>
      </c>
      <c r="E83" s="4">
        <v>3</v>
      </c>
      <c r="F83" s="16" t="s">
        <v>43</v>
      </c>
      <c r="G83" s="6">
        <v>1119.5999999999999</v>
      </c>
      <c r="H83" s="6">
        <f>+E83*G83</f>
        <v>3358.7999999999997</v>
      </c>
      <c r="I83" s="17"/>
      <c r="J83" s="18">
        <f t="shared" si="4"/>
        <v>3358.7999999999997</v>
      </c>
    </row>
    <row r="84" spans="1:13" x14ac:dyDescent="0.3">
      <c r="A84" s="3" t="s">
        <v>42</v>
      </c>
      <c r="B84" s="2">
        <v>44662</v>
      </c>
      <c r="C84" s="15" t="s">
        <v>30</v>
      </c>
      <c r="D84" s="3" t="s">
        <v>20</v>
      </c>
      <c r="E84" s="4">
        <v>30</v>
      </c>
      <c r="F84" s="16" t="s">
        <v>44</v>
      </c>
      <c r="G84" s="6">
        <v>159.6</v>
      </c>
      <c r="H84" s="6">
        <f>+E84*G84</f>
        <v>4788</v>
      </c>
      <c r="I84" s="17"/>
      <c r="J84" s="18">
        <f t="shared" si="4"/>
        <v>4788</v>
      </c>
    </row>
    <row r="85" spans="1:13" ht="28.8" x14ac:dyDescent="0.3">
      <c r="A85" s="3" t="s">
        <v>42</v>
      </c>
      <c r="B85" s="2">
        <v>44662</v>
      </c>
      <c r="C85" s="15" t="s">
        <v>30</v>
      </c>
      <c r="D85" s="3" t="s">
        <v>20</v>
      </c>
      <c r="E85" s="4">
        <v>3</v>
      </c>
      <c r="F85" s="16" t="s">
        <v>54</v>
      </c>
      <c r="G85" s="6">
        <v>3452.1</v>
      </c>
      <c r="H85" s="6">
        <f>+E85*G85</f>
        <v>10356.299999999999</v>
      </c>
      <c r="J85" s="18">
        <f t="shared" si="4"/>
        <v>10356.299999999999</v>
      </c>
    </row>
    <row r="86" spans="1:13" ht="28.8" x14ac:dyDescent="0.3">
      <c r="A86" s="3" t="s">
        <v>42</v>
      </c>
      <c r="B86" s="2">
        <v>44662</v>
      </c>
      <c r="C86" s="15" t="s">
        <v>30</v>
      </c>
      <c r="D86" s="3" t="s">
        <v>20</v>
      </c>
      <c r="E86" s="4">
        <v>46</v>
      </c>
      <c r="F86" s="16" t="s">
        <v>68</v>
      </c>
      <c r="G86" s="6">
        <v>299</v>
      </c>
      <c r="H86" s="6">
        <f>+E86*G86</f>
        <v>13754</v>
      </c>
      <c r="I86" s="17"/>
      <c r="J86" s="18">
        <f t="shared" si="4"/>
        <v>13754</v>
      </c>
    </row>
    <row r="87" spans="1:13" x14ac:dyDescent="0.3">
      <c r="A87" s="3" t="s">
        <v>42</v>
      </c>
      <c r="B87" s="2">
        <v>44662</v>
      </c>
      <c r="C87" s="15" t="s">
        <v>30</v>
      </c>
      <c r="D87" s="3" t="s">
        <v>20</v>
      </c>
      <c r="E87" s="4">
        <v>2</v>
      </c>
      <c r="F87" s="16" t="s">
        <v>159</v>
      </c>
      <c r="G87" s="6">
        <v>97.1</v>
      </c>
      <c r="H87" s="6">
        <f>+G87*E87</f>
        <v>194.2</v>
      </c>
      <c r="I87" s="17"/>
      <c r="J87" s="18">
        <f t="shared" si="4"/>
        <v>194.2</v>
      </c>
    </row>
    <row r="88" spans="1:13" x14ac:dyDescent="0.3">
      <c r="A88" s="3" t="s">
        <v>42</v>
      </c>
      <c r="B88" s="2">
        <v>44662</v>
      </c>
      <c r="C88" s="15" t="s">
        <v>30</v>
      </c>
      <c r="D88" s="3" t="s">
        <v>20</v>
      </c>
      <c r="E88" s="4">
        <v>1</v>
      </c>
      <c r="F88" s="16" t="s">
        <v>172</v>
      </c>
      <c r="G88" s="6">
        <v>2365.3000000000002</v>
      </c>
      <c r="H88" s="6">
        <v>2365.3000000000002</v>
      </c>
      <c r="I88" s="17"/>
      <c r="J88" s="18">
        <f t="shared" si="4"/>
        <v>2365.3000000000002</v>
      </c>
    </row>
    <row r="89" spans="1:13" x14ac:dyDescent="0.3">
      <c r="A89" s="3" t="s">
        <v>42</v>
      </c>
      <c r="B89" s="2">
        <v>44662</v>
      </c>
      <c r="C89" s="15" t="s">
        <v>30</v>
      </c>
      <c r="D89" s="3" t="s">
        <v>20</v>
      </c>
      <c r="E89" s="4">
        <v>2</v>
      </c>
      <c r="F89" s="16" t="s">
        <v>173</v>
      </c>
      <c r="G89" s="6">
        <v>2021.65</v>
      </c>
      <c r="H89" s="6">
        <f>+E89*G89</f>
        <v>4043.3</v>
      </c>
      <c r="I89" s="17"/>
      <c r="J89" s="18">
        <f t="shared" si="4"/>
        <v>4043.3</v>
      </c>
    </row>
    <row r="90" spans="1:13" x14ac:dyDescent="0.3">
      <c r="A90" s="3" t="s">
        <v>42</v>
      </c>
      <c r="B90" s="2">
        <v>44662</v>
      </c>
      <c r="C90" s="15" t="s">
        <v>30</v>
      </c>
      <c r="D90" s="3" t="s">
        <v>20</v>
      </c>
      <c r="E90" s="4">
        <v>3</v>
      </c>
      <c r="F90" s="16" t="s">
        <v>175</v>
      </c>
      <c r="G90" s="6">
        <v>2246.6</v>
      </c>
      <c r="H90" s="6">
        <f>+E90*G90</f>
        <v>6739.7999999999993</v>
      </c>
      <c r="I90" s="17"/>
      <c r="J90" s="18">
        <f t="shared" si="4"/>
        <v>6739.7999999999993</v>
      </c>
    </row>
    <row r="91" spans="1:13" x14ac:dyDescent="0.3">
      <c r="A91" s="3" t="s">
        <v>42</v>
      </c>
      <c r="B91" s="2">
        <v>44662</v>
      </c>
      <c r="C91" s="15" t="s">
        <v>30</v>
      </c>
      <c r="D91" s="3" t="s">
        <v>20</v>
      </c>
      <c r="E91" s="4">
        <v>1</v>
      </c>
      <c r="F91" s="16" t="s">
        <v>177</v>
      </c>
      <c r="G91" s="6">
        <v>2134.1</v>
      </c>
      <c r="H91" s="6">
        <v>2134.1</v>
      </c>
      <c r="I91" s="17"/>
      <c r="J91" s="18">
        <f t="shared" si="4"/>
        <v>2134.1</v>
      </c>
    </row>
    <row r="92" spans="1:13" ht="28.8" x14ac:dyDescent="0.3">
      <c r="A92" s="3" t="s">
        <v>42</v>
      </c>
      <c r="B92" s="2">
        <v>44662</v>
      </c>
      <c r="C92" s="15" t="s">
        <v>30</v>
      </c>
      <c r="D92" s="3" t="s">
        <v>20</v>
      </c>
      <c r="E92" s="4">
        <v>15</v>
      </c>
      <c r="F92" s="16" t="s">
        <v>183</v>
      </c>
      <c r="G92" s="6">
        <v>290.35000000000002</v>
      </c>
      <c r="H92" s="6">
        <f>+E92*G92</f>
        <v>4355.25</v>
      </c>
      <c r="I92" s="17"/>
      <c r="J92" s="18">
        <f t="shared" si="4"/>
        <v>4355.25</v>
      </c>
    </row>
    <row r="93" spans="1:13" ht="28.8" x14ac:dyDescent="0.3">
      <c r="A93" s="3" t="s">
        <v>42</v>
      </c>
      <c r="B93" s="2">
        <v>44662</v>
      </c>
      <c r="C93" s="15" t="s">
        <v>30</v>
      </c>
      <c r="D93" s="3" t="s">
        <v>20</v>
      </c>
      <c r="E93" s="4">
        <v>2</v>
      </c>
      <c r="F93" s="16" t="s">
        <v>193</v>
      </c>
      <c r="G93" s="6">
        <v>961.2</v>
      </c>
      <c r="H93" s="6">
        <v>1922.4</v>
      </c>
      <c r="J93" s="18">
        <f t="shared" si="4"/>
        <v>1922.4</v>
      </c>
    </row>
    <row r="94" spans="1:13" ht="28.8" x14ac:dyDescent="0.3">
      <c r="A94" s="3" t="s">
        <v>32</v>
      </c>
      <c r="B94" s="2">
        <v>44662</v>
      </c>
      <c r="C94" s="15" t="s">
        <v>30</v>
      </c>
      <c r="D94" s="3" t="s">
        <v>20</v>
      </c>
      <c r="E94" s="4">
        <v>12</v>
      </c>
      <c r="F94" s="16" t="s">
        <v>33</v>
      </c>
      <c r="G94" s="6">
        <v>1907.25</v>
      </c>
      <c r="H94" s="6">
        <f t="shared" ref="H94:H104" si="5">+E94*G94</f>
        <v>22887</v>
      </c>
      <c r="I94" s="17"/>
      <c r="J94" s="18">
        <f t="shared" si="4"/>
        <v>22887</v>
      </c>
    </row>
    <row r="95" spans="1:13" ht="28.8" x14ac:dyDescent="0.3">
      <c r="A95" s="3" t="s">
        <v>32</v>
      </c>
      <c r="B95" s="2">
        <v>44662</v>
      </c>
      <c r="C95" s="15" t="s">
        <v>30</v>
      </c>
      <c r="D95" s="3" t="s">
        <v>20</v>
      </c>
      <c r="E95" s="4">
        <v>5</v>
      </c>
      <c r="F95" s="16" t="s">
        <v>41</v>
      </c>
      <c r="G95" s="6">
        <v>71.849999999999994</v>
      </c>
      <c r="H95" s="6">
        <f t="shared" si="5"/>
        <v>359.25</v>
      </c>
      <c r="J95" s="18">
        <f t="shared" si="4"/>
        <v>359.25</v>
      </c>
    </row>
    <row r="96" spans="1:13" ht="28.8" x14ac:dyDescent="0.3">
      <c r="A96" s="3" t="s">
        <v>32</v>
      </c>
      <c r="B96" s="2">
        <v>44662</v>
      </c>
      <c r="C96" s="15" t="s">
        <v>30</v>
      </c>
      <c r="D96" s="3" t="s">
        <v>20</v>
      </c>
      <c r="E96" s="4">
        <v>13</v>
      </c>
      <c r="F96" s="16" t="s">
        <v>55</v>
      </c>
      <c r="G96" s="6">
        <v>434.35</v>
      </c>
      <c r="H96" s="6">
        <f t="shared" si="5"/>
        <v>5646.55</v>
      </c>
      <c r="I96" s="17"/>
      <c r="J96" s="18">
        <f t="shared" si="4"/>
        <v>5646.55</v>
      </c>
    </row>
    <row r="97" spans="1:10" x14ac:dyDescent="0.3">
      <c r="A97" s="3" t="s">
        <v>32</v>
      </c>
      <c r="B97" s="2">
        <v>44662</v>
      </c>
      <c r="C97" s="15" t="s">
        <v>30</v>
      </c>
      <c r="D97" s="3" t="s">
        <v>20</v>
      </c>
      <c r="E97" s="4">
        <v>8</v>
      </c>
      <c r="F97" s="16" t="s">
        <v>132</v>
      </c>
      <c r="G97" s="6">
        <v>71.25</v>
      </c>
      <c r="H97" s="6">
        <f t="shared" si="5"/>
        <v>570</v>
      </c>
      <c r="J97" s="18">
        <f t="shared" si="4"/>
        <v>570</v>
      </c>
    </row>
    <row r="98" spans="1:10" ht="28.8" x14ac:dyDescent="0.3">
      <c r="A98" s="3" t="s">
        <v>32</v>
      </c>
      <c r="B98" s="2">
        <v>44662</v>
      </c>
      <c r="C98" s="15" t="s">
        <v>30</v>
      </c>
      <c r="D98" s="3" t="s">
        <v>20</v>
      </c>
      <c r="E98" s="4">
        <v>3</v>
      </c>
      <c r="F98" s="16" t="s">
        <v>158</v>
      </c>
      <c r="G98" s="6">
        <v>66.849999999999994</v>
      </c>
      <c r="H98" s="6">
        <f t="shared" si="5"/>
        <v>200.54999999999998</v>
      </c>
      <c r="J98" s="18">
        <f t="shared" si="4"/>
        <v>200.54999999999998</v>
      </c>
    </row>
    <row r="99" spans="1:10" x14ac:dyDescent="0.3">
      <c r="A99" s="3" t="s">
        <v>32</v>
      </c>
      <c r="B99" s="2">
        <v>44662</v>
      </c>
      <c r="C99" s="15" t="s">
        <v>30</v>
      </c>
      <c r="D99" s="3" t="s">
        <v>20</v>
      </c>
      <c r="E99" s="4">
        <v>4</v>
      </c>
      <c r="F99" s="16" t="s">
        <v>171</v>
      </c>
      <c r="G99" s="6">
        <v>1148.8499999999999</v>
      </c>
      <c r="H99" s="6">
        <f t="shared" si="5"/>
        <v>4595.3999999999996</v>
      </c>
      <c r="I99" s="17"/>
      <c r="J99" s="18">
        <f t="shared" si="4"/>
        <v>4595.3999999999996</v>
      </c>
    </row>
    <row r="100" spans="1:10" ht="28.8" x14ac:dyDescent="0.3">
      <c r="A100" s="3" t="s">
        <v>32</v>
      </c>
      <c r="B100" s="2">
        <v>44662</v>
      </c>
      <c r="C100" s="15" t="s">
        <v>30</v>
      </c>
      <c r="D100" s="3" t="s">
        <v>20</v>
      </c>
      <c r="E100" s="4">
        <v>6</v>
      </c>
      <c r="F100" s="16" t="s">
        <v>180</v>
      </c>
      <c r="G100" s="6">
        <v>1155.5999999999999</v>
      </c>
      <c r="H100" s="6">
        <f t="shared" si="5"/>
        <v>6933.5999999999995</v>
      </c>
      <c r="I100" s="17"/>
      <c r="J100" s="18">
        <f t="shared" si="4"/>
        <v>6933.5999999999995</v>
      </c>
    </row>
    <row r="101" spans="1:10" ht="28.8" x14ac:dyDescent="0.3">
      <c r="A101" s="3" t="s">
        <v>58</v>
      </c>
      <c r="B101" s="2">
        <v>44662</v>
      </c>
      <c r="C101" s="15" t="s">
        <v>30</v>
      </c>
      <c r="D101" s="3" t="s">
        <v>20</v>
      </c>
      <c r="E101" s="4">
        <v>6</v>
      </c>
      <c r="F101" s="16" t="s">
        <v>59</v>
      </c>
      <c r="G101" s="6">
        <v>1399.8</v>
      </c>
      <c r="H101" s="6">
        <f t="shared" si="5"/>
        <v>8398.7999999999993</v>
      </c>
      <c r="I101" s="17"/>
      <c r="J101" s="18">
        <f t="shared" si="4"/>
        <v>8398.7999999999993</v>
      </c>
    </row>
    <row r="102" spans="1:10" ht="28.8" x14ac:dyDescent="0.3">
      <c r="A102" s="3" t="s">
        <v>58</v>
      </c>
      <c r="B102" s="2">
        <v>44662</v>
      </c>
      <c r="C102" s="15" t="s">
        <v>30</v>
      </c>
      <c r="D102" s="3" t="s">
        <v>20</v>
      </c>
      <c r="E102" s="4">
        <v>19</v>
      </c>
      <c r="F102" s="16" t="s">
        <v>182</v>
      </c>
      <c r="G102" s="6">
        <v>361</v>
      </c>
      <c r="H102" s="6">
        <f t="shared" si="5"/>
        <v>6859</v>
      </c>
      <c r="I102" s="17"/>
      <c r="J102" s="18">
        <f t="shared" si="4"/>
        <v>6859</v>
      </c>
    </row>
    <row r="103" spans="1:10" ht="28.8" x14ac:dyDescent="0.3">
      <c r="A103" s="3" t="s">
        <v>58</v>
      </c>
      <c r="B103" s="2">
        <v>44662</v>
      </c>
      <c r="C103" s="15" t="s">
        <v>30</v>
      </c>
      <c r="D103" s="3" t="s">
        <v>20</v>
      </c>
      <c r="E103" s="4">
        <v>3</v>
      </c>
      <c r="F103" s="16" t="s">
        <v>194</v>
      </c>
      <c r="G103" s="6">
        <v>1154.5</v>
      </c>
      <c r="H103" s="6">
        <f t="shared" si="5"/>
        <v>3463.5</v>
      </c>
      <c r="J103" s="19">
        <f t="shared" si="4"/>
        <v>3463.5</v>
      </c>
    </row>
    <row r="104" spans="1:10" ht="28.8" x14ac:dyDescent="0.3">
      <c r="A104" s="3" t="s">
        <v>150</v>
      </c>
      <c r="B104" s="2">
        <v>44662</v>
      </c>
      <c r="C104" s="15" t="s">
        <v>30</v>
      </c>
      <c r="D104" s="3" t="s">
        <v>20</v>
      </c>
      <c r="E104" s="4">
        <v>7</v>
      </c>
      <c r="F104" s="16" t="s">
        <v>151</v>
      </c>
      <c r="G104" s="6">
        <v>266.10000000000002</v>
      </c>
      <c r="H104" s="6">
        <f t="shared" si="5"/>
        <v>1862.7000000000003</v>
      </c>
      <c r="I104" s="17"/>
      <c r="J104" s="18">
        <f t="shared" ref="J104:J135" si="6">+I104+H104</f>
        <v>1862.7000000000003</v>
      </c>
    </row>
    <row r="105" spans="1:10" ht="28.8" x14ac:dyDescent="0.3">
      <c r="A105" s="3" t="s">
        <v>45</v>
      </c>
      <c r="B105" s="2">
        <v>44662</v>
      </c>
      <c r="C105" s="15" t="s">
        <v>30</v>
      </c>
      <c r="D105" s="3" t="s">
        <v>20</v>
      </c>
      <c r="E105" s="4">
        <v>1</v>
      </c>
      <c r="F105" s="16" t="s">
        <v>46</v>
      </c>
      <c r="G105" s="6">
        <v>540.25</v>
      </c>
      <c r="H105" s="6">
        <v>540.25</v>
      </c>
      <c r="J105" s="18">
        <f t="shared" si="6"/>
        <v>540.25</v>
      </c>
    </row>
    <row r="106" spans="1:10" ht="28.8" x14ac:dyDescent="0.3">
      <c r="A106" s="3" t="s">
        <v>45</v>
      </c>
      <c r="B106" s="2">
        <v>44662</v>
      </c>
      <c r="C106" s="15" t="s">
        <v>30</v>
      </c>
      <c r="D106" s="3" t="s">
        <v>20</v>
      </c>
      <c r="E106" s="4">
        <v>5</v>
      </c>
      <c r="F106" s="16" t="s">
        <v>57</v>
      </c>
      <c r="G106" s="6">
        <v>278.95</v>
      </c>
      <c r="H106" s="6">
        <v>1394.75</v>
      </c>
      <c r="I106" s="17"/>
      <c r="J106" s="18">
        <f t="shared" si="6"/>
        <v>1394.75</v>
      </c>
    </row>
    <row r="107" spans="1:10" x14ac:dyDescent="0.3">
      <c r="A107" s="3" t="s">
        <v>45</v>
      </c>
      <c r="B107" s="2">
        <v>44662</v>
      </c>
      <c r="C107" s="15" t="s">
        <v>30</v>
      </c>
      <c r="D107" s="3" t="s">
        <v>20</v>
      </c>
      <c r="E107" s="4">
        <v>1</v>
      </c>
      <c r="F107" s="16" t="s">
        <v>169</v>
      </c>
      <c r="G107" s="6">
        <v>2246.6</v>
      </c>
      <c r="H107" s="6">
        <v>2246.6</v>
      </c>
      <c r="J107" s="18">
        <f t="shared" si="6"/>
        <v>2246.6</v>
      </c>
    </row>
    <row r="108" spans="1:10" x14ac:dyDescent="0.3">
      <c r="A108" s="3" t="s">
        <v>45</v>
      </c>
      <c r="B108" s="2">
        <v>44662</v>
      </c>
      <c r="C108" s="15" t="s">
        <v>30</v>
      </c>
      <c r="D108" s="3" t="s">
        <v>20</v>
      </c>
      <c r="E108" s="4">
        <v>2</v>
      </c>
      <c r="F108" s="16" t="s">
        <v>174</v>
      </c>
      <c r="G108" s="6">
        <v>2134.1</v>
      </c>
      <c r="H108" s="6">
        <f>+E108*G108</f>
        <v>4268.2</v>
      </c>
      <c r="J108" s="18">
        <f t="shared" si="6"/>
        <v>4268.2</v>
      </c>
    </row>
    <row r="109" spans="1:10" x14ac:dyDescent="0.3">
      <c r="A109" s="3" t="s">
        <v>45</v>
      </c>
      <c r="B109" s="2">
        <v>44662</v>
      </c>
      <c r="C109" s="15" t="s">
        <v>30</v>
      </c>
      <c r="D109" s="3" t="s">
        <v>20</v>
      </c>
      <c r="E109" s="4">
        <v>1</v>
      </c>
      <c r="F109" s="16" t="s">
        <v>176</v>
      </c>
      <c r="G109" s="6">
        <v>2365.3000000000002</v>
      </c>
      <c r="H109" s="6">
        <v>2365.3000000000002</v>
      </c>
      <c r="J109" s="18">
        <f t="shared" si="6"/>
        <v>2365.3000000000002</v>
      </c>
    </row>
    <row r="110" spans="1:10" ht="28.8" x14ac:dyDescent="0.3">
      <c r="A110" s="3" t="s">
        <v>124</v>
      </c>
      <c r="B110" s="2">
        <v>44662</v>
      </c>
      <c r="C110" s="15" t="s">
        <v>30</v>
      </c>
      <c r="D110" s="3" t="s">
        <v>20</v>
      </c>
      <c r="E110" s="4">
        <v>1</v>
      </c>
      <c r="F110" s="16" t="s">
        <v>125</v>
      </c>
      <c r="G110" s="6">
        <v>611.79999999999995</v>
      </c>
      <c r="H110" s="6">
        <v>611.79999999999995</v>
      </c>
      <c r="I110" s="17"/>
      <c r="J110" s="18">
        <f t="shared" si="6"/>
        <v>611.79999999999995</v>
      </c>
    </row>
    <row r="111" spans="1:10" x14ac:dyDescent="0.3">
      <c r="A111" s="3" t="s">
        <v>142</v>
      </c>
      <c r="B111" s="2">
        <v>44662</v>
      </c>
      <c r="C111" s="15" t="s">
        <v>30</v>
      </c>
      <c r="D111" s="3" t="s">
        <v>20</v>
      </c>
      <c r="E111" s="4">
        <v>2</v>
      </c>
      <c r="F111" s="16" t="s">
        <v>143</v>
      </c>
      <c r="G111" s="6">
        <v>356.65</v>
      </c>
      <c r="H111" s="6">
        <v>713.3</v>
      </c>
      <c r="I111" s="17"/>
      <c r="J111" s="18">
        <f t="shared" si="6"/>
        <v>713.3</v>
      </c>
    </row>
    <row r="112" spans="1:10" x14ac:dyDescent="0.3">
      <c r="A112" s="3" t="s">
        <v>142</v>
      </c>
      <c r="B112" s="2">
        <v>44662</v>
      </c>
      <c r="C112" s="15" t="s">
        <v>30</v>
      </c>
      <c r="D112" s="3" t="s">
        <v>20</v>
      </c>
      <c r="E112" s="4">
        <v>2</v>
      </c>
      <c r="F112" s="16" t="s">
        <v>144</v>
      </c>
      <c r="G112" s="6">
        <v>452.8</v>
      </c>
      <c r="H112" s="6">
        <v>905.6</v>
      </c>
      <c r="I112" s="17"/>
      <c r="J112" s="18">
        <f t="shared" si="6"/>
        <v>905.6</v>
      </c>
    </row>
    <row r="113" spans="1:13" x14ac:dyDescent="0.3">
      <c r="A113" s="3" t="s">
        <v>142</v>
      </c>
      <c r="B113" s="2">
        <v>44662</v>
      </c>
      <c r="C113" s="15" t="s">
        <v>30</v>
      </c>
      <c r="D113" s="3" t="s">
        <v>20</v>
      </c>
      <c r="E113" s="4">
        <v>2</v>
      </c>
      <c r="F113" s="16" t="s">
        <v>145</v>
      </c>
      <c r="G113" s="6">
        <v>500.85</v>
      </c>
      <c r="H113" s="6">
        <v>1001.7</v>
      </c>
      <c r="J113" s="18">
        <f t="shared" si="6"/>
        <v>1001.7</v>
      </c>
    </row>
    <row r="114" spans="1:13" ht="28.8" x14ac:dyDescent="0.3">
      <c r="A114" s="3" t="s">
        <v>142</v>
      </c>
      <c r="B114" s="2">
        <v>44662</v>
      </c>
      <c r="C114" s="15" t="s">
        <v>30</v>
      </c>
      <c r="D114" s="3" t="s">
        <v>20</v>
      </c>
      <c r="E114" s="4">
        <v>6</v>
      </c>
      <c r="F114" s="16" t="s">
        <v>147</v>
      </c>
      <c r="G114" s="6">
        <v>1180.5</v>
      </c>
      <c r="H114" s="6">
        <v>7083</v>
      </c>
      <c r="I114" s="17"/>
      <c r="J114" s="18">
        <f t="shared" si="6"/>
        <v>7083</v>
      </c>
    </row>
    <row r="115" spans="1:13" ht="28.8" x14ac:dyDescent="0.3">
      <c r="A115" s="3" t="s">
        <v>29</v>
      </c>
      <c r="B115" s="2">
        <v>44662</v>
      </c>
      <c r="C115" s="15" t="s">
        <v>30</v>
      </c>
      <c r="D115" s="3" t="s">
        <v>20</v>
      </c>
      <c r="E115" s="4">
        <v>3</v>
      </c>
      <c r="F115" s="16" t="s">
        <v>31</v>
      </c>
      <c r="G115" s="6">
        <v>978.85</v>
      </c>
      <c r="H115" s="6">
        <v>2936.55</v>
      </c>
      <c r="J115" s="18">
        <f t="shared" si="6"/>
        <v>2936.55</v>
      </c>
    </row>
    <row r="116" spans="1:13" ht="28.8" x14ac:dyDescent="0.3">
      <c r="A116" s="3" t="s">
        <v>29</v>
      </c>
      <c r="B116" s="2">
        <v>44662</v>
      </c>
      <c r="C116" s="15" t="s">
        <v>30</v>
      </c>
      <c r="D116" s="3" t="s">
        <v>20</v>
      </c>
      <c r="E116" s="4">
        <v>20</v>
      </c>
      <c r="F116" s="16" t="s">
        <v>67</v>
      </c>
      <c r="G116" s="6">
        <v>272.14999999999998</v>
      </c>
      <c r="H116" s="6">
        <v>5443</v>
      </c>
      <c r="I116" s="17"/>
      <c r="J116" s="18">
        <f t="shared" si="6"/>
        <v>5443</v>
      </c>
    </row>
    <row r="117" spans="1:13" ht="28.8" x14ac:dyDescent="0.3">
      <c r="A117" s="3" t="s">
        <v>29</v>
      </c>
      <c r="B117" s="2">
        <v>44662</v>
      </c>
      <c r="C117" s="15" t="s">
        <v>30</v>
      </c>
      <c r="D117" s="3" t="s">
        <v>20</v>
      </c>
      <c r="E117" s="4">
        <v>10</v>
      </c>
      <c r="F117" s="16" t="s">
        <v>184</v>
      </c>
      <c r="G117" s="6">
        <v>479.35</v>
      </c>
      <c r="H117" s="6">
        <v>4793.5</v>
      </c>
      <c r="J117" s="18">
        <f t="shared" si="6"/>
        <v>4793.5</v>
      </c>
    </row>
    <row r="118" spans="1:13" ht="29.4" thickBot="1" x14ac:dyDescent="0.35">
      <c r="A118" s="25" t="s">
        <v>63</v>
      </c>
      <c r="B118" s="26">
        <v>44662</v>
      </c>
      <c r="C118" s="27" t="s">
        <v>30</v>
      </c>
      <c r="D118" s="25" t="s">
        <v>20</v>
      </c>
      <c r="E118" s="28">
        <v>1</v>
      </c>
      <c r="F118" s="29" t="s">
        <v>64</v>
      </c>
      <c r="G118" s="30">
        <v>7.55</v>
      </c>
      <c r="H118" s="30">
        <v>7.55</v>
      </c>
      <c r="I118" s="30"/>
      <c r="J118" s="31">
        <f t="shared" si="6"/>
        <v>7.55</v>
      </c>
      <c r="K118" s="42">
        <f>SUM(J83:J118)</f>
        <v>150098.9</v>
      </c>
      <c r="L118">
        <v>108917.9</v>
      </c>
      <c r="M118" s="17">
        <f>+K118-L118</f>
        <v>41181</v>
      </c>
    </row>
    <row r="119" spans="1:13" ht="43.2" x14ac:dyDescent="0.3">
      <c r="A119" s="3" t="s">
        <v>79</v>
      </c>
      <c r="B119" s="2">
        <v>44467</v>
      </c>
      <c r="C119" s="15" t="s">
        <v>80</v>
      </c>
      <c r="D119"/>
      <c r="E119" s="4">
        <v>1</v>
      </c>
      <c r="F119" s="16" t="s">
        <v>81</v>
      </c>
      <c r="G119" s="6">
        <v>174.75</v>
      </c>
      <c r="H119" s="6">
        <v>99.75</v>
      </c>
      <c r="I119" s="17"/>
      <c r="J119" s="18">
        <f t="shared" si="6"/>
        <v>99.75</v>
      </c>
    </row>
    <row r="120" spans="1:13" ht="43.2" x14ac:dyDescent="0.3">
      <c r="A120" s="3" t="s">
        <v>79</v>
      </c>
      <c r="B120" s="2">
        <v>44467</v>
      </c>
      <c r="C120" s="15" t="s">
        <v>80</v>
      </c>
      <c r="D120"/>
      <c r="E120" s="4">
        <v>1</v>
      </c>
      <c r="F120" s="16" t="s">
        <v>82</v>
      </c>
      <c r="G120" s="6">
        <v>349.5</v>
      </c>
      <c r="H120" s="6">
        <v>195.51</v>
      </c>
      <c r="I120" s="17"/>
      <c r="J120" s="18">
        <f t="shared" si="6"/>
        <v>195.51</v>
      </c>
    </row>
    <row r="121" spans="1:13" ht="43.2" x14ac:dyDescent="0.3">
      <c r="A121" s="3" t="s">
        <v>79</v>
      </c>
      <c r="B121" s="2">
        <v>44467</v>
      </c>
      <c r="C121" s="15" t="s">
        <v>80</v>
      </c>
      <c r="D121"/>
      <c r="E121" s="4">
        <v>1</v>
      </c>
      <c r="F121" s="16" t="s">
        <v>83</v>
      </c>
      <c r="G121" s="6">
        <v>174.75</v>
      </c>
      <c r="H121" s="6">
        <v>99.75</v>
      </c>
      <c r="I121" s="17"/>
      <c r="J121" s="18">
        <f t="shared" si="6"/>
        <v>99.75</v>
      </c>
    </row>
    <row r="122" spans="1:13" ht="43.2" x14ac:dyDescent="0.3">
      <c r="A122" s="3" t="s">
        <v>79</v>
      </c>
      <c r="B122" s="2">
        <v>44467</v>
      </c>
      <c r="C122" s="15" t="s">
        <v>80</v>
      </c>
      <c r="D122"/>
      <c r="E122" s="4">
        <v>1</v>
      </c>
      <c r="F122" s="16" t="s">
        <v>114</v>
      </c>
      <c r="G122" s="6">
        <v>349.5</v>
      </c>
      <c r="H122" s="6">
        <v>195.51</v>
      </c>
      <c r="J122" s="18">
        <f t="shared" si="6"/>
        <v>195.51</v>
      </c>
    </row>
    <row r="123" spans="1:13" ht="43.2" x14ac:dyDescent="0.3">
      <c r="A123" s="3" t="s">
        <v>79</v>
      </c>
      <c r="B123" s="2">
        <v>44467</v>
      </c>
      <c r="C123" s="15" t="s">
        <v>80</v>
      </c>
      <c r="D123"/>
      <c r="E123" s="4">
        <v>1</v>
      </c>
      <c r="F123" s="16" t="s">
        <v>115</v>
      </c>
      <c r="G123" s="6">
        <v>349.5</v>
      </c>
      <c r="H123" s="6">
        <v>195.51</v>
      </c>
      <c r="I123" s="17"/>
      <c r="J123" s="18">
        <f t="shared" si="6"/>
        <v>195.51</v>
      </c>
    </row>
    <row r="124" spans="1:13" ht="43.2" x14ac:dyDescent="0.3">
      <c r="A124" s="3" t="s">
        <v>79</v>
      </c>
      <c r="B124" s="2">
        <v>44467</v>
      </c>
      <c r="C124" s="15" t="s">
        <v>80</v>
      </c>
      <c r="D124"/>
      <c r="E124" s="4">
        <v>1</v>
      </c>
      <c r="F124" s="16" t="s">
        <v>116</v>
      </c>
      <c r="G124" s="6">
        <v>174.75</v>
      </c>
      <c r="H124" s="6">
        <v>99.75</v>
      </c>
      <c r="J124" s="18">
        <f t="shared" si="6"/>
        <v>99.75</v>
      </c>
    </row>
    <row r="125" spans="1:13" ht="43.2" x14ac:dyDescent="0.3">
      <c r="A125" s="3" t="s">
        <v>79</v>
      </c>
      <c r="B125" s="2">
        <v>44467</v>
      </c>
      <c r="C125" s="15" t="s">
        <v>80</v>
      </c>
      <c r="D125"/>
      <c r="E125" s="4">
        <v>1</v>
      </c>
      <c r="F125" s="16" t="s">
        <v>117</v>
      </c>
      <c r="G125" s="6">
        <v>349.5</v>
      </c>
      <c r="H125" s="6">
        <v>195.51</v>
      </c>
      <c r="I125" s="17"/>
      <c r="J125" s="18">
        <f t="shared" si="6"/>
        <v>195.51</v>
      </c>
    </row>
    <row r="126" spans="1:13" ht="43.2" x14ac:dyDescent="0.3">
      <c r="A126" s="3" t="s">
        <v>79</v>
      </c>
      <c r="B126" s="2">
        <v>44467</v>
      </c>
      <c r="C126" s="15" t="s">
        <v>80</v>
      </c>
      <c r="D126"/>
      <c r="E126" s="4">
        <v>1</v>
      </c>
      <c r="F126" s="16" t="s">
        <v>118</v>
      </c>
      <c r="G126" s="6">
        <v>174.75</v>
      </c>
      <c r="H126" s="6">
        <v>99.75</v>
      </c>
      <c r="J126" s="18">
        <f t="shared" si="6"/>
        <v>99.75</v>
      </c>
    </row>
    <row r="127" spans="1:13" ht="43.2" x14ac:dyDescent="0.3">
      <c r="A127" s="3" t="s">
        <v>79</v>
      </c>
      <c r="B127" s="2">
        <v>44467</v>
      </c>
      <c r="C127" s="15" t="s">
        <v>80</v>
      </c>
      <c r="D127"/>
      <c r="E127" s="4">
        <v>300</v>
      </c>
      <c r="F127" s="16" t="s">
        <v>119</v>
      </c>
      <c r="G127" s="6">
        <v>2.59</v>
      </c>
      <c r="H127" s="6">
        <v>404.97</v>
      </c>
      <c r="J127" s="18">
        <f t="shared" si="6"/>
        <v>404.97</v>
      </c>
    </row>
    <row r="128" spans="1:13" x14ac:dyDescent="0.3">
      <c r="A128" s="3" t="s">
        <v>91</v>
      </c>
      <c r="B128" s="2">
        <v>44551</v>
      </c>
      <c r="C128" s="15" t="s">
        <v>80</v>
      </c>
      <c r="D128" s="3" t="s">
        <v>86</v>
      </c>
      <c r="E128" s="4">
        <v>4</v>
      </c>
      <c r="F128" s="16" t="s">
        <v>92</v>
      </c>
      <c r="G128" s="6">
        <v>39.99</v>
      </c>
      <c r="H128" s="6">
        <f>+E128*G128</f>
        <v>159.96</v>
      </c>
      <c r="I128" s="17"/>
      <c r="J128" s="18">
        <f t="shared" si="6"/>
        <v>159.96</v>
      </c>
    </row>
    <row r="129" spans="1:13" x14ac:dyDescent="0.3">
      <c r="A129" s="3" t="s">
        <v>91</v>
      </c>
      <c r="B129" s="2">
        <v>44551</v>
      </c>
      <c r="C129" s="15" t="s">
        <v>80</v>
      </c>
      <c r="D129" s="3" t="s">
        <v>86</v>
      </c>
      <c r="E129" s="4">
        <v>6</v>
      </c>
      <c r="F129" s="16" t="s">
        <v>97</v>
      </c>
      <c r="G129" s="6">
        <v>21.08</v>
      </c>
      <c r="H129" s="6">
        <f>+E129*G129</f>
        <v>126.47999999999999</v>
      </c>
      <c r="I129" s="17"/>
      <c r="J129" s="18">
        <f t="shared" si="6"/>
        <v>126.47999999999999</v>
      </c>
    </row>
    <row r="130" spans="1:13" x14ac:dyDescent="0.3">
      <c r="A130" s="3" t="s">
        <v>91</v>
      </c>
      <c r="B130" s="2">
        <v>44551</v>
      </c>
      <c r="C130" s="15" t="s">
        <v>80</v>
      </c>
      <c r="D130" s="3" t="s">
        <v>86</v>
      </c>
      <c r="E130" s="4">
        <v>2</v>
      </c>
      <c r="F130" s="16" t="s">
        <v>120</v>
      </c>
      <c r="G130" s="6">
        <v>56.99</v>
      </c>
      <c r="H130" s="6">
        <v>113.98</v>
      </c>
      <c r="I130" s="17"/>
      <c r="J130" s="18">
        <f t="shared" si="6"/>
        <v>113.98</v>
      </c>
    </row>
    <row r="131" spans="1:13" x14ac:dyDescent="0.3">
      <c r="A131" s="3" t="s">
        <v>93</v>
      </c>
      <c r="B131" s="2">
        <v>44551</v>
      </c>
      <c r="C131" s="15" t="s">
        <v>80</v>
      </c>
      <c r="D131" s="3" t="s">
        <v>86</v>
      </c>
      <c r="E131" s="4">
        <v>2</v>
      </c>
      <c r="F131" s="16" t="s">
        <v>94</v>
      </c>
      <c r="G131" s="6">
        <v>56.99</v>
      </c>
      <c r="H131" s="6">
        <v>113.98</v>
      </c>
      <c r="I131" s="17"/>
      <c r="J131" s="18">
        <f t="shared" si="6"/>
        <v>113.98</v>
      </c>
    </row>
    <row r="132" spans="1:13" x14ac:dyDescent="0.3">
      <c r="A132" s="3" t="s">
        <v>95</v>
      </c>
      <c r="B132" s="2">
        <v>44551</v>
      </c>
      <c r="C132" s="15" t="s">
        <v>80</v>
      </c>
      <c r="D132" s="3" t="s">
        <v>86</v>
      </c>
      <c r="E132" s="4">
        <v>1</v>
      </c>
      <c r="F132" s="16" t="s">
        <v>96</v>
      </c>
      <c r="G132" s="6">
        <v>69.95</v>
      </c>
      <c r="H132" s="6">
        <v>69.95</v>
      </c>
      <c r="I132" s="6">
        <v>30.28</v>
      </c>
      <c r="J132" s="18">
        <f t="shared" si="6"/>
        <v>100.23</v>
      </c>
    </row>
    <row r="133" spans="1:13" x14ac:dyDescent="0.3">
      <c r="A133" s="3" t="s">
        <v>95</v>
      </c>
      <c r="B133" s="2">
        <v>44551</v>
      </c>
      <c r="C133" s="15" t="s">
        <v>80</v>
      </c>
      <c r="D133" s="3" t="s">
        <v>86</v>
      </c>
      <c r="E133" s="4">
        <v>1</v>
      </c>
      <c r="F133" s="16" t="s">
        <v>98</v>
      </c>
      <c r="G133" s="6">
        <v>76</v>
      </c>
      <c r="H133" s="6">
        <v>76</v>
      </c>
      <c r="J133" s="18">
        <f t="shared" si="6"/>
        <v>76</v>
      </c>
    </row>
    <row r="134" spans="1:13" ht="28.8" x14ac:dyDescent="0.3">
      <c r="A134" s="3" t="s">
        <v>95</v>
      </c>
      <c r="B134" s="2">
        <v>44551</v>
      </c>
      <c r="C134" s="15" t="s">
        <v>80</v>
      </c>
      <c r="D134" s="3" t="s">
        <v>86</v>
      </c>
      <c r="E134" s="4">
        <v>1</v>
      </c>
      <c r="F134" s="16" t="s">
        <v>99</v>
      </c>
      <c r="G134" s="6">
        <v>39.99</v>
      </c>
      <c r="H134" s="6">
        <v>39.99</v>
      </c>
      <c r="J134" s="18">
        <f t="shared" si="6"/>
        <v>39.99</v>
      </c>
    </row>
    <row r="135" spans="1:13" ht="28.8" x14ac:dyDescent="0.3">
      <c r="A135" s="3" t="s">
        <v>95</v>
      </c>
      <c r="B135" s="2">
        <v>44551</v>
      </c>
      <c r="C135" s="15" t="s">
        <v>80</v>
      </c>
      <c r="D135" s="3" t="s">
        <v>86</v>
      </c>
      <c r="E135" s="4">
        <v>3</v>
      </c>
      <c r="F135" s="16" t="s">
        <v>100</v>
      </c>
      <c r="G135" s="6">
        <v>28</v>
      </c>
      <c r="H135" s="6">
        <v>84</v>
      </c>
      <c r="J135" s="18">
        <f t="shared" si="6"/>
        <v>84</v>
      </c>
    </row>
    <row r="136" spans="1:13" ht="28.8" x14ac:dyDescent="0.3">
      <c r="A136" s="3" t="s">
        <v>95</v>
      </c>
      <c r="B136" s="2">
        <v>44551</v>
      </c>
      <c r="C136" s="15" t="s">
        <v>80</v>
      </c>
      <c r="D136" s="3" t="s">
        <v>86</v>
      </c>
      <c r="E136" s="4">
        <v>3</v>
      </c>
      <c r="F136" s="16" t="s">
        <v>101</v>
      </c>
      <c r="G136" s="6">
        <v>20</v>
      </c>
      <c r="H136" s="6">
        <v>60</v>
      </c>
      <c r="I136" s="17"/>
      <c r="J136" s="18">
        <f t="shared" ref="J136:J143" si="7">+I136+H136</f>
        <v>60</v>
      </c>
    </row>
    <row r="137" spans="1:13" ht="15" thickBot="1" x14ac:dyDescent="0.35">
      <c r="A137" s="25" t="s">
        <v>95</v>
      </c>
      <c r="B137" s="26">
        <v>44551</v>
      </c>
      <c r="C137" s="27" t="s">
        <v>80</v>
      </c>
      <c r="D137" s="25" t="s">
        <v>86</v>
      </c>
      <c r="E137" s="28">
        <v>26</v>
      </c>
      <c r="F137" s="29" t="s">
        <v>102</v>
      </c>
      <c r="G137" s="30">
        <v>3.95</v>
      </c>
      <c r="H137" s="30">
        <v>102.7</v>
      </c>
      <c r="I137" s="30"/>
      <c r="J137" s="31">
        <f t="shared" si="7"/>
        <v>102.7</v>
      </c>
      <c r="K137" s="42">
        <f>SUM(J119:J137)</f>
        <v>2563.3299999999995</v>
      </c>
      <c r="L137">
        <v>2563.3200000000002</v>
      </c>
      <c r="M137" s="17">
        <f>+K137-L137</f>
        <v>9.999999999308784E-3</v>
      </c>
    </row>
    <row r="138" spans="1:13" ht="28.8" x14ac:dyDescent="0.3">
      <c r="A138" s="3" t="s">
        <v>14</v>
      </c>
      <c r="B138" s="2">
        <v>44467</v>
      </c>
      <c r="C138" s="15" t="s">
        <v>15</v>
      </c>
      <c r="D138"/>
      <c r="E138" s="4">
        <v>8</v>
      </c>
      <c r="F138" s="16" t="s">
        <v>16</v>
      </c>
      <c r="G138" s="6">
        <v>76</v>
      </c>
      <c r="H138" s="6">
        <v>608</v>
      </c>
      <c r="I138" s="17"/>
      <c r="J138" s="18">
        <f t="shared" si="7"/>
        <v>608</v>
      </c>
    </row>
    <row r="139" spans="1:13" ht="28.8" x14ac:dyDescent="0.3">
      <c r="A139" s="3" t="s">
        <v>14</v>
      </c>
      <c r="B139" s="2">
        <v>44467</v>
      </c>
      <c r="C139" s="15" t="s">
        <v>15</v>
      </c>
      <c r="D139"/>
      <c r="E139" s="4">
        <v>1</v>
      </c>
      <c r="F139" s="16" t="s">
        <v>17</v>
      </c>
      <c r="G139" s="6">
        <v>76</v>
      </c>
      <c r="H139" s="6">
        <v>76</v>
      </c>
      <c r="I139" s="17"/>
      <c r="J139" s="18">
        <f t="shared" si="7"/>
        <v>76</v>
      </c>
    </row>
    <row r="140" spans="1:13" ht="43.2" x14ac:dyDescent="0.3">
      <c r="A140" s="3" t="s">
        <v>14</v>
      </c>
      <c r="B140" s="2">
        <v>44467</v>
      </c>
      <c r="C140" s="15" t="s">
        <v>15</v>
      </c>
      <c r="D140"/>
      <c r="E140" s="4">
        <v>1</v>
      </c>
      <c r="F140" s="16" t="s">
        <v>73</v>
      </c>
      <c r="G140" s="6">
        <v>5.5</v>
      </c>
      <c r="H140" s="6">
        <v>5.5</v>
      </c>
      <c r="I140" s="17"/>
      <c r="J140" s="18">
        <f t="shared" si="7"/>
        <v>5.5</v>
      </c>
    </row>
    <row r="141" spans="1:13" ht="43.2" x14ac:dyDescent="0.3">
      <c r="A141" s="3" t="s">
        <v>14</v>
      </c>
      <c r="B141" s="2">
        <v>44467</v>
      </c>
      <c r="C141" s="15" t="s">
        <v>15</v>
      </c>
      <c r="D141"/>
      <c r="E141" s="4">
        <v>1</v>
      </c>
      <c r="F141" s="16" t="s">
        <v>74</v>
      </c>
      <c r="G141" s="6">
        <v>5.5</v>
      </c>
      <c r="H141" s="6">
        <v>5.5</v>
      </c>
      <c r="I141" s="17"/>
      <c r="J141" s="18">
        <f t="shared" si="7"/>
        <v>5.5</v>
      </c>
    </row>
    <row r="142" spans="1:13" ht="43.2" x14ac:dyDescent="0.3">
      <c r="A142" s="3" t="s">
        <v>14</v>
      </c>
      <c r="B142" s="2">
        <v>44467</v>
      </c>
      <c r="C142" s="15" t="s">
        <v>15</v>
      </c>
      <c r="D142"/>
      <c r="E142" s="4">
        <v>1</v>
      </c>
      <c r="F142" s="16" t="s">
        <v>75</v>
      </c>
      <c r="G142" s="6">
        <v>5.5</v>
      </c>
      <c r="H142" s="6">
        <v>5.5</v>
      </c>
      <c r="I142" s="17"/>
      <c r="J142" s="18">
        <f t="shared" si="7"/>
        <v>5.5</v>
      </c>
    </row>
    <row r="143" spans="1:13" ht="43.8" thickBot="1" x14ac:dyDescent="0.35">
      <c r="A143" s="25" t="s">
        <v>14</v>
      </c>
      <c r="B143" s="26">
        <v>44467</v>
      </c>
      <c r="C143" s="27" t="s">
        <v>15</v>
      </c>
      <c r="D143" s="32"/>
      <c r="E143" s="28">
        <v>4</v>
      </c>
      <c r="F143" s="29" t="s">
        <v>126</v>
      </c>
      <c r="G143" s="30">
        <v>280</v>
      </c>
      <c r="H143" s="30">
        <v>1120</v>
      </c>
      <c r="I143" s="42"/>
      <c r="J143" s="31">
        <f t="shared" si="7"/>
        <v>1120</v>
      </c>
      <c r="K143" s="42">
        <f>SUM(J138:J143)</f>
        <v>1820.5</v>
      </c>
      <c r="L143">
        <v>1820.5</v>
      </c>
      <c r="M143" s="17">
        <f>+K143-L143</f>
        <v>0</v>
      </c>
    </row>
    <row r="144" spans="1:13" x14ac:dyDescent="0.3">
      <c r="G144" s="6"/>
      <c r="J144" s="18">
        <f>SUM(J8:J143)</f>
        <v>286159.60999999981</v>
      </c>
      <c r="K144" s="18">
        <f>SUM(K8:K143)</f>
        <v>286159.61000000004</v>
      </c>
      <c r="L144" s="18">
        <f>SUM(L8:L143)</f>
        <v>244003.02</v>
      </c>
    </row>
    <row r="145" spans="6:10" x14ac:dyDescent="0.3">
      <c r="F145" s="16" t="s">
        <v>195</v>
      </c>
      <c r="G145" s="6"/>
      <c r="J145" s="18">
        <v>250000</v>
      </c>
    </row>
    <row r="146" spans="6:10" x14ac:dyDescent="0.3">
      <c r="F146" s="21" t="s">
        <v>199</v>
      </c>
      <c r="G146" s="22"/>
      <c r="H146" s="22"/>
      <c r="I146" s="22"/>
      <c r="J146" s="23">
        <f>+J144-J145</f>
        <v>36159.609999999811</v>
      </c>
    </row>
    <row r="147" spans="6:10" x14ac:dyDescent="0.3">
      <c r="G147" s="6"/>
      <c r="J147" s="18"/>
    </row>
    <row r="148" spans="6:10" x14ac:dyDescent="0.3">
      <c r="J148" s="18"/>
    </row>
  </sheetData>
  <sortState ref="A8:J143">
    <sortCondition ref="C8:C143"/>
    <sortCondition ref="A8:A143"/>
  </sortState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07B4A-88CA-4837-8F66-D5029AF46DF4}">
  <dimension ref="A1:M39"/>
  <sheetViews>
    <sheetView workbookViewId="0">
      <pane ySplit="1" topLeftCell="A2" activePane="bottomLeft" state="frozen"/>
      <selection pane="bottomLeft" activeCell="C1" sqref="C1"/>
    </sheetView>
  </sheetViews>
  <sheetFormatPr defaultRowHeight="14.4" x14ac:dyDescent="0.3"/>
  <cols>
    <col min="1" max="1" width="7.21875" customWidth="1"/>
    <col min="2" max="2" width="10.5546875" bestFit="1" customWidth="1"/>
    <col min="3" max="3" width="27.6640625" customWidth="1"/>
    <col min="4" max="4" width="7.33203125" bestFit="1" customWidth="1"/>
    <col min="6" max="6" width="34.33203125" customWidth="1"/>
    <col min="9" max="9" width="3" customWidth="1"/>
    <col min="11" max="11" width="11" customWidth="1"/>
    <col min="12" max="12" width="10.77734375" customWidth="1"/>
    <col min="13" max="13" width="13.6640625" customWidth="1"/>
  </cols>
  <sheetData>
    <row r="1" spans="1:13" ht="46.2" customHeight="1" x14ac:dyDescent="0.3">
      <c r="G1" s="64" t="s">
        <v>200</v>
      </c>
      <c r="H1" s="64"/>
      <c r="I1" s="64"/>
      <c r="J1" s="64"/>
      <c r="K1" s="65" t="s">
        <v>202</v>
      </c>
      <c r="L1" s="65" t="s">
        <v>201</v>
      </c>
      <c r="M1" s="65" t="s">
        <v>203</v>
      </c>
    </row>
    <row r="2" spans="1:13" ht="28.8" x14ac:dyDescent="0.3">
      <c r="A2" s="3" t="s">
        <v>42</v>
      </c>
      <c r="B2" s="2">
        <v>44662</v>
      </c>
      <c r="C2" s="15" t="s">
        <v>30</v>
      </c>
      <c r="D2" s="3" t="s">
        <v>20</v>
      </c>
      <c r="E2" s="4">
        <v>3</v>
      </c>
      <c r="F2" s="16" t="s">
        <v>43</v>
      </c>
      <c r="G2" s="6">
        <v>1119.5999999999999</v>
      </c>
      <c r="H2" s="6">
        <f>+E2*G2</f>
        <v>3358.7999999999997</v>
      </c>
      <c r="I2" s="17"/>
      <c r="J2" s="18">
        <f t="shared" ref="J2:J38" si="0">+I2+H2</f>
        <v>3358.7999999999997</v>
      </c>
      <c r="M2" s="60"/>
    </row>
    <row r="3" spans="1:13" ht="28.8" x14ac:dyDescent="0.3">
      <c r="A3" s="3" t="s">
        <v>42</v>
      </c>
      <c r="B3" s="2">
        <v>44662</v>
      </c>
      <c r="C3" s="15" t="s">
        <v>30</v>
      </c>
      <c r="D3" s="3" t="s">
        <v>20</v>
      </c>
      <c r="E3" s="4">
        <v>30</v>
      </c>
      <c r="F3" s="16" t="s">
        <v>44</v>
      </c>
      <c r="G3" s="6">
        <v>159.6</v>
      </c>
      <c r="H3" s="6">
        <f>+E3*G3</f>
        <v>4788</v>
      </c>
      <c r="I3" s="17"/>
      <c r="J3" s="18">
        <f t="shared" si="0"/>
        <v>4788</v>
      </c>
      <c r="M3" s="60"/>
    </row>
    <row r="4" spans="1:13" ht="28.8" x14ac:dyDescent="0.3">
      <c r="A4" s="3" t="s">
        <v>42</v>
      </c>
      <c r="B4" s="2">
        <v>44662</v>
      </c>
      <c r="C4" s="15" t="s">
        <v>30</v>
      </c>
      <c r="D4" s="3" t="s">
        <v>20</v>
      </c>
      <c r="E4" s="4">
        <v>3</v>
      </c>
      <c r="F4" s="16" t="s">
        <v>54</v>
      </c>
      <c r="G4" s="6">
        <v>3452.1</v>
      </c>
      <c r="H4" s="6">
        <f>+E4*G4</f>
        <v>10356.299999999999</v>
      </c>
      <c r="I4" s="6"/>
      <c r="J4" s="18">
        <f t="shared" si="0"/>
        <v>10356.299999999999</v>
      </c>
      <c r="M4" s="60"/>
    </row>
    <row r="5" spans="1:13" ht="28.8" x14ac:dyDescent="0.3">
      <c r="A5" s="3" t="s">
        <v>42</v>
      </c>
      <c r="B5" s="2">
        <v>44662</v>
      </c>
      <c r="C5" s="15" t="s">
        <v>30</v>
      </c>
      <c r="D5" s="3" t="s">
        <v>20</v>
      </c>
      <c r="E5" s="4">
        <v>46</v>
      </c>
      <c r="F5" s="16" t="s">
        <v>68</v>
      </c>
      <c r="G5" s="6">
        <v>299</v>
      </c>
      <c r="H5" s="6">
        <f>+E5*G5</f>
        <v>13754</v>
      </c>
      <c r="I5" s="17"/>
      <c r="J5" s="18">
        <f t="shared" si="0"/>
        <v>13754</v>
      </c>
      <c r="M5" s="60"/>
    </row>
    <row r="6" spans="1:13" ht="28.8" x14ac:dyDescent="0.3">
      <c r="A6" s="3" t="s">
        <v>42</v>
      </c>
      <c r="B6" s="2">
        <v>44662</v>
      </c>
      <c r="C6" s="15" t="s">
        <v>30</v>
      </c>
      <c r="D6" s="3" t="s">
        <v>20</v>
      </c>
      <c r="E6" s="4">
        <v>2</v>
      </c>
      <c r="F6" s="16" t="s">
        <v>159</v>
      </c>
      <c r="G6" s="6">
        <v>97.1</v>
      </c>
      <c r="H6" s="6">
        <f>+G6*E6</f>
        <v>194.2</v>
      </c>
      <c r="I6" s="17"/>
      <c r="J6" s="18">
        <f t="shared" si="0"/>
        <v>194.2</v>
      </c>
      <c r="M6" s="60"/>
    </row>
    <row r="7" spans="1:13" ht="28.8" x14ac:dyDescent="0.3">
      <c r="A7" s="3" t="s">
        <v>42</v>
      </c>
      <c r="B7" s="2">
        <v>44662</v>
      </c>
      <c r="C7" s="15" t="s">
        <v>30</v>
      </c>
      <c r="D7" s="3" t="s">
        <v>20</v>
      </c>
      <c r="E7" s="4">
        <v>1</v>
      </c>
      <c r="F7" s="16" t="s">
        <v>172</v>
      </c>
      <c r="G7" s="6">
        <v>2365.3000000000002</v>
      </c>
      <c r="H7" s="6">
        <v>2365.3000000000002</v>
      </c>
      <c r="I7" s="17"/>
      <c r="J7" s="18">
        <f t="shared" si="0"/>
        <v>2365.3000000000002</v>
      </c>
      <c r="M7" s="60"/>
    </row>
    <row r="8" spans="1:13" ht="28.8" x14ac:dyDescent="0.3">
      <c r="A8" s="3" t="s">
        <v>42</v>
      </c>
      <c r="B8" s="2">
        <v>44662</v>
      </c>
      <c r="C8" s="15" t="s">
        <v>30</v>
      </c>
      <c r="D8" s="3" t="s">
        <v>20</v>
      </c>
      <c r="E8" s="4">
        <v>2</v>
      </c>
      <c r="F8" s="16" t="s">
        <v>173</v>
      </c>
      <c r="G8" s="6">
        <v>2021.65</v>
      </c>
      <c r="H8" s="6">
        <f>+E8*G8</f>
        <v>4043.3</v>
      </c>
      <c r="I8" s="17"/>
      <c r="J8" s="18">
        <f t="shared" si="0"/>
        <v>4043.3</v>
      </c>
      <c r="M8" s="60"/>
    </row>
    <row r="9" spans="1:13" ht="28.8" x14ac:dyDescent="0.3">
      <c r="A9" s="3" t="s">
        <v>42</v>
      </c>
      <c r="B9" s="2">
        <v>44662</v>
      </c>
      <c r="C9" s="15" t="s">
        <v>30</v>
      </c>
      <c r="D9" s="3" t="s">
        <v>20</v>
      </c>
      <c r="E9" s="4">
        <v>3</v>
      </c>
      <c r="F9" s="16" t="s">
        <v>175</v>
      </c>
      <c r="G9" s="6">
        <v>2246.6</v>
      </c>
      <c r="H9" s="6">
        <f>+E9*G9</f>
        <v>6739.7999999999993</v>
      </c>
      <c r="I9" s="17"/>
      <c r="J9" s="18">
        <f t="shared" si="0"/>
        <v>6739.7999999999993</v>
      </c>
      <c r="M9" s="60"/>
    </row>
    <row r="10" spans="1:13" x14ac:dyDescent="0.3">
      <c r="A10" s="3" t="s">
        <v>42</v>
      </c>
      <c r="B10" s="2">
        <v>44662</v>
      </c>
      <c r="C10" s="15" t="s">
        <v>30</v>
      </c>
      <c r="D10" s="3" t="s">
        <v>20</v>
      </c>
      <c r="E10" s="4">
        <v>1</v>
      </c>
      <c r="F10" s="16" t="s">
        <v>177</v>
      </c>
      <c r="G10" s="6">
        <v>2134.1</v>
      </c>
      <c r="H10" s="6">
        <v>2134.1</v>
      </c>
      <c r="I10" s="17"/>
      <c r="J10" s="18">
        <f t="shared" si="0"/>
        <v>2134.1</v>
      </c>
      <c r="M10" s="60"/>
    </row>
    <row r="11" spans="1:13" ht="43.2" x14ac:dyDescent="0.3">
      <c r="A11" s="3" t="s">
        <v>42</v>
      </c>
      <c r="B11" s="2">
        <v>44662</v>
      </c>
      <c r="C11" s="15" t="s">
        <v>30</v>
      </c>
      <c r="D11" s="3" t="s">
        <v>20</v>
      </c>
      <c r="E11" s="4">
        <v>15</v>
      </c>
      <c r="F11" s="16" t="s">
        <v>183</v>
      </c>
      <c r="G11" s="6">
        <v>290.35000000000002</v>
      </c>
      <c r="H11" s="6">
        <f>+E11*G11</f>
        <v>4355.25</v>
      </c>
      <c r="I11" s="17"/>
      <c r="J11" s="18">
        <f t="shared" si="0"/>
        <v>4355.25</v>
      </c>
      <c r="M11" s="60"/>
    </row>
    <row r="12" spans="1:13" ht="28.8" x14ac:dyDescent="0.3">
      <c r="A12" s="43" t="s">
        <v>42</v>
      </c>
      <c r="B12" s="44">
        <v>44662</v>
      </c>
      <c r="C12" s="45" t="s">
        <v>30</v>
      </c>
      <c r="D12" s="43" t="s">
        <v>20</v>
      </c>
      <c r="E12" s="46">
        <v>2</v>
      </c>
      <c r="F12" s="47" t="s">
        <v>193</v>
      </c>
      <c r="G12" s="48">
        <v>961.2</v>
      </c>
      <c r="H12" s="48">
        <v>1922.4</v>
      </c>
      <c r="I12" s="48"/>
      <c r="J12" s="20">
        <f t="shared" si="0"/>
        <v>1922.4</v>
      </c>
      <c r="K12" s="49">
        <f>SUM(J2:J12)</f>
        <v>54011.45</v>
      </c>
      <c r="L12" s="50">
        <v>16388.25</v>
      </c>
      <c r="M12" s="60">
        <f>+L12-K12</f>
        <v>-37623.199999999997</v>
      </c>
    </row>
    <row r="13" spans="1:13" ht="43.2" x14ac:dyDescent="0.3">
      <c r="A13" s="3" t="s">
        <v>32</v>
      </c>
      <c r="B13" s="2">
        <v>44662</v>
      </c>
      <c r="C13" s="15" t="s">
        <v>30</v>
      </c>
      <c r="D13" s="3" t="s">
        <v>20</v>
      </c>
      <c r="E13" s="4">
        <v>12</v>
      </c>
      <c r="F13" s="16" t="s">
        <v>33</v>
      </c>
      <c r="G13" s="6">
        <v>1907.25</v>
      </c>
      <c r="H13" s="6">
        <f t="shared" ref="H13:H24" si="1">+E13*G13</f>
        <v>22887</v>
      </c>
      <c r="I13" s="17"/>
      <c r="J13" s="18">
        <f t="shared" si="0"/>
        <v>22887</v>
      </c>
      <c r="M13" s="60"/>
    </row>
    <row r="14" spans="1:13" ht="28.8" x14ac:dyDescent="0.3">
      <c r="A14" s="3" t="s">
        <v>32</v>
      </c>
      <c r="B14" s="2">
        <v>44662</v>
      </c>
      <c r="C14" s="15" t="s">
        <v>30</v>
      </c>
      <c r="D14" s="3" t="s">
        <v>20</v>
      </c>
      <c r="E14" s="4">
        <v>5</v>
      </c>
      <c r="F14" s="16" t="s">
        <v>41</v>
      </c>
      <c r="G14" s="6">
        <v>71.849999999999994</v>
      </c>
      <c r="H14" s="6">
        <f t="shared" si="1"/>
        <v>359.25</v>
      </c>
      <c r="I14" s="6"/>
      <c r="J14" s="18">
        <f t="shared" si="0"/>
        <v>359.25</v>
      </c>
      <c r="M14" s="60"/>
    </row>
    <row r="15" spans="1:13" ht="28.8" x14ac:dyDescent="0.3">
      <c r="A15" s="3" t="s">
        <v>32</v>
      </c>
      <c r="B15" s="2">
        <v>44662</v>
      </c>
      <c r="C15" s="15" t="s">
        <v>30</v>
      </c>
      <c r="D15" s="3" t="s">
        <v>20</v>
      </c>
      <c r="E15" s="4">
        <v>13</v>
      </c>
      <c r="F15" s="16" t="s">
        <v>55</v>
      </c>
      <c r="G15" s="6">
        <v>434.35</v>
      </c>
      <c r="H15" s="6">
        <f t="shared" si="1"/>
        <v>5646.55</v>
      </c>
      <c r="I15" s="17"/>
      <c r="J15" s="18">
        <f t="shared" si="0"/>
        <v>5646.55</v>
      </c>
      <c r="M15" s="60"/>
    </row>
    <row r="16" spans="1:13" x14ac:dyDescent="0.3">
      <c r="A16" s="3" t="s">
        <v>32</v>
      </c>
      <c r="B16" s="2">
        <v>44662</v>
      </c>
      <c r="C16" s="15" t="s">
        <v>30</v>
      </c>
      <c r="D16" s="3" t="s">
        <v>20</v>
      </c>
      <c r="E16" s="4">
        <v>8</v>
      </c>
      <c r="F16" s="16" t="s">
        <v>132</v>
      </c>
      <c r="G16" s="6">
        <v>71.25</v>
      </c>
      <c r="H16" s="6">
        <f t="shared" si="1"/>
        <v>570</v>
      </c>
      <c r="I16" s="6"/>
      <c r="J16" s="18">
        <f t="shared" si="0"/>
        <v>570</v>
      </c>
      <c r="M16" s="60"/>
    </row>
    <row r="17" spans="1:13" ht="28.8" x14ac:dyDescent="0.3">
      <c r="A17" s="3" t="s">
        <v>32</v>
      </c>
      <c r="B17" s="2">
        <v>44662</v>
      </c>
      <c r="C17" s="15" t="s">
        <v>30</v>
      </c>
      <c r="D17" s="3" t="s">
        <v>20</v>
      </c>
      <c r="E17" s="4">
        <v>3</v>
      </c>
      <c r="F17" s="16" t="s">
        <v>158</v>
      </c>
      <c r="G17" s="6">
        <v>66.849999999999994</v>
      </c>
      <c r="H17" s="6">
        <f t="shared" si="1"/>
        <v>200.54999999999998</v>
      </c>
      <c r="I17" s="6"/>
      <c r="J17" s="18">
        <f t="shared" si="0"/>
        <v>200.54999999999998</v>
      </c>
      <c r="M17" s="60"/>
    </row>
    <row r="18" spans="1:13" ht="28.8" x14ac:dyDescent="0.3">
      <c r="A18" s="3" t="s">
        <v>32</v>
      </c>
      <c r="B18" s="2">
        <v>44662</v>
      </c>
      <c r="C18" s="15" t="s">
        <v>30</v>
      </c>
      <c r="D18" s="3" t="s">
        <v>20</v>
      </c>
      <c r="E18" s="4">
        <v>4</v>
      </c>
      <c r="F18" s="16" t="s">
        <v>171</v>
      </c>
      <c r="G18" s="6">
        <v>1148.8499999999999</v>
      </c>
      <c r="H18" s="6">
        <f t="shared" si="1"/>
        <v>4595.3999999999996</v>
      </c>
      <c r="I18" s="17"/>
      <c r="J18" s="18">
        <f t="shared" si="0"/>
        <v>4595.3999999999996</v>
      </c>
      <c r="M18" s="60"/>
    </row>
    <row r="19" spans="1:13" ht="28.8" x14ac:dyDescent="0.3">
      <c r="A19" s="43" t="s">
        <v>32</v>
      </c>
      <c r="B19" s="44">
        <v>44662</v>
      </c>
      <c r="C19" s="45" t="s">
        <v>30</v>
      </c>
      <c r="D19" s="43" t="s">
        <v>20</v>
      </c>
      <c r="E19" s="46">
        <v>6</v>
      </c>
      <c r="F19" s="47" t="s">
        <v>180</v>
      </c>
      <c r="G19" s="48">
        <v>1155.5999999999999</v>
      </c>
      <c r="H19" s="48">
        <f t="shared" si="1"/>
        <v>6933.5999999999995</v>
      </c>
      <c r="I19" s="49"/>
      <c r="J19" s="20">
        <f t="shared" si="0"/>
        <v>6933.5999999999995</v>
      </c>
      <c r="K19" s="49">
        <f>SUM(J13:J19)</f>
        <v>41192.35</v>
      </c>
      <c r="L19" s="50">
        <v>18890.55</v>
      </c>
      <c r="M19" s="60">
        <f>+L19-K19</f>
        <v>-22301.8</v>
      </c>
    </row>
    <row r="20" spans="1:13" ht="28.8" x14ac:dyDescent="0.3">
      <c r="A20" s="3" t="s">
        <v>58</v>
      </c>
      <c r="B20" s="2">
        <v>44662</v>
      </c>
      <c r="C20" s="15" t="s">
        <v>30</v>
      </c>
      <c r="D20" s="3" t="s">
        <v>20</v>
      </c>
      <c r="E20" s="4">
        <v>6</v>
      </c>
      <c r="F20" s="16" t="s">
        <v>59</v>
      </c>
      <c r="G20" s="6">
        <v>1399.8</v>
      </c>
      <c r="H20" s="6">
        <f t="shared" si="1"/>
        <v>8398.7999999999993</v>
      </c>
      <c r="I20" s="17"/>
      <c r="J20" s="18">
        <f t="shared" si="0"/>
        <v>8398.7999999999993</v>
      </c>
      <c r="M20" s="60"/>
    </row>
    <row r="21" spans="1:13" ht="28.8" x14ac:dyDescent="0.3">
      <c r="A21" s="3" t="s">
        <v>58</v>
      </c>
      <c r="B21" s="2">
        <v>44662</v>
      </c>
      <c r="C21" s="15" t="s">
        <v>30</v>
      </c>
      <c r="D21" s="3" t="s">
        <v>20</v>
      </c>
      <c r="E21" s="4">
        <v>19</v>
      </c>
      <c r="F21" s="16" t="s">
        <v>182</v>
      </c>
      <c r="G21" s="6">
        <v>361</v>
      </c>
      <c r="H21" s="6">
        <f t="shared" si="1"/>
        <v>6859</v>
      </c>
      <c r="I21" s="17"/>
      <c r="J21" s="18">
        <f t="shared" si="0"/>
        <v>6859</v>
      </c>
      <c r="M21" s="60"/>
    </row>
    <row r="22" spans="1:13" ht="28.8" x14ac:dyDescent="0.3">
      <c r="A22" s="43" t="s">
        <v>58</v>
      </c>
      <c r="B22" s="44">
        <v>44662</v>
      </c>
      <c r="C22" s="45" t="s">
        <v>30</v>
      </c>
      <c r="D22" s="43" t="s">
        <v>20</v>
      </c>
      <c r="E22" s="46">
        <v>3</v>
      </c>
      <c r="F22" s="47" t="s">
        <v>194</v>
      </c>
      <c r="G22" s="48">
        <v>1154.5</v>
      </c>
      <c r="H22" s="48">
        <f t="shared" si="1"/>
        <v>3463.5</v>
      </c>
      <c r="I22" s="48"/>
      <c r="J22" s="20">
        <f t="shared" si="0"/>
        <v>3463.5</v>
      </c>
      <c r="K22" s="49">
        <f>SUM(J20:J22)</f>
        <v>18721.3</v>
      </c>
      <c r="L22" s="50">
        <v>19078.55</v>
      </c>
      <c r="M22" s="60">
        <f>+L22-K22</f>
        <v>357.25</v>
      </c>
    </row>
    <row r="23" spans="1:13" x14ac:dyDescent="0.3">
      <c r="A23" s="43">
        <v>63917</v>
      </c>
      <c r="B23" s="44">
        <v>44827</v>
      </c>
      <c r="C23" s="45" t="s">
        <v>30</v>
      </c>
      <c r="D23" s="43"/>
      <c r="E23" s="46"/>
      <c r="F23" s="47"/>
      <c r="G23" s="48"/>
      <c r="H23" s="48"/>
      <c r="I23" s="48"/>
      <c r="J23" s="20">
        <v>0</v>
      </c>
      <c r="K23" s="49">
        <v>0</v>
      </c>
      <c r="L23" s="50">
        <v>4965.6000000000004</v>
      </c>
      <c r="M23" s="60">
        <f>+L23-K23</f>
        <v>4965.6000000000004</v>
      </c>
    </row>
    <row r="24" spans="1:13" ht="28.8" x14ac:dyDescent="0.3">
      <c r="A24" s="51" t="s">
        <v>150</v>
      </c>
      <c r="B24" s="52">
        <v>44662</v>
      </c>
      <c r="C24" s="53" t="s">
        <v>30</v>
      </c>
      <c r="D24" s="51" t="s">
        <v>20</v>
      </c>
      <c r="E24" s="54">
        <v>7</v>
      </c>
      <c r="F24" s="55" t="s">
        <v>151</v>
      </c>
      <c r="G24" s="56">
        <v>266.10000000000002</v>
      </c>
      <c r="H24" s="56">
        <f t="shared" si="1"/>
        <v>1862.7000000000003</v>
      </c>
      <c r="I24" s="57"/>
      <c r="J24" s="58">
        <f t="shared" si="0"/>
        <v>1862.7000000000003</v>
      </c>
      <c r="K24" s="57">
        <f>+J24</f>
        <v>1862.7000000000003</v>
      </c>
      <c r="L24" s="59">
        <v>5188.3500000000004</v>
      </c>
      <c r="M24" s="60">
        <f>+L24-K24</f>
        <v>3325.65</v>
      </c>
    </row>
    <row r="25" spans="1:13" ht="28.8" x14ac:dyDescent="0.3">
      <c r="A25" s="3" t="s">
        <v>45</v>
      </c>
      <c r="B25" s="2">
        <v>44662</v>
      </c>
      <c r="C25" s="15" t="s">
        <v>30</v>
      </c>
      <c r="D25" s="3" t="s">
        <v>20</v>
      </c>
      <c r="E25" s="4">
        <v>1</v>
      </c>
      <c r="F25" s="16" t="s">
        <v>46</v>
      </c>
      <c r="G25" s="6">
        <v>540.25</v>
      </c>
      <c r="H25" s="6">
        <v>540.25</v>
      </c>
      <c r="I25" s="6"/>
      <c r="J25" s="18">
        <f t="shared" si="0"/>
        <v>540.25</v>
      </c>
      <c r="M25" s="60"/>
    </row>
    <row r="26" spans="1:13" ht="28.8" x14ac:dyDescent="0.3">
      <c r="A26" s="3" t="s">
        <v>45</v>
      </c>
      <c r="B26" s="2">
        <v>44662</v>
      </c>
      <c r="C26" s="15" t="s">
        <v>30</v>
      </c>
      <c r="D26" s="3" t="s">
        <v>20</v>
      </c>
      <c r="E26" s="4">
        <v>5</v>
      </c>
      <c r="F26" s="16" t="s">
        <v>57</v>
      </c>
      <c r="G26" s="6">
        <v>278.95</v>
      </c>
      <c r="H26" s="6">
        <v>1394.75</v>
      </c>
      <c r="I26" s="17"/>
      <c r="J26" s="18">
        <f t="shared" si="0"/>
        <v>1394.75</v>
      </c>
      <c r="M26" s="60"/>
    </row>
    <row r="27" spans="1:13" ht="28.8" x14ac:dyDescent="0.3">
      <c r="A27" s="3" t="s">
        <v>45</v>
      </c>
      <c r="B27" s="2">
        <v>44662</v>
      </c>
      <c r="C27" s="15" t="s">
        <v>30</v>
      </c>
      <c r="D27" s="3" t="s">
        <v>20</v>
      </c>
      <c r="E27" s="4">
        <v>1</v>
      </c>
      <c r="F27" s="16" t="s">
        <v>169</v>
      </c>
      <c r="G27" s="6">
        <v>2246.6</v>
      </c>
      <c r="H27" s="6">
        <v>2246.6</v>
      </c>
      <c r="I27" s="6"/>
      <c r="J27" s="18">
        <f t="shared" si="0"/>
        <v>2246.6</v>
      </c>
      <c r="M27" s="60"/>
    </row>
    <row r="28" spans="1:13" x14ac:dyDescent="0.3">
      <c r="A28" s="3" t="s">
        <v>45</v>
      </c>
      <c r="B28" s="2">
        <v>44662</v>
      </c>
      <c r="C28" s="15" t="s">
        <v>30</v>
      </c>
      <c r="D28" s="3" t="s">
        <v>20</v>
      </c>
      <c r="E28" s="4">
        <v>2</v>
      </c>
      <c r="F28" s="16" t="s">
        <v>174</v>
      </c>
      <c r="G28" s="6">
        <v>2134.1</v>
      </c>
      <c r="H28" s="6">
        <f>+E28*G28</f>
        <v>4268.2</v>
      </c>
      <c r="I28" s="6"/>
      <c r="J28" s="18">
        <f t="shared" si="0"/>
        <v>4268.2</v>
      </c>
      <c r="M28" s="60"/>
    </row>
    <row r="29" spans="1:13" ht="28.8" x14ac:dyDescent="0.3">
      <c r="A29" s="43" t="s">
        <v>45</v>
      </c>
      <c r="B29" s="44">
        <v>44662</v>
      </c>
      <c r="C29" s="45" t="s">
        <v>30</v>
      </c>
      <c r="D29" s="43" t="s">
        <v>20</v>
      </c>
      <c r="E29" s="46">
        <v>1</v>
      </c>
      <c r="F29" s="47" t="s">
        <v>176</v>
      </c>
      <c r="G29" s="48">
        <v>2365.3000000000002</v>
      </c>
      <c r="H29" s="48">
        <v>2365.3000000000002</v>
      </c>
      <c r="I29" s="48"/>
      <c r="J29" s="20">
        <f t="shared" si="0"/>
        <v>2365.3000000000002</v>
      </c>
      <c r="K29" s="49">
        <f>SUM(J25:J29)</f>
        <v>10815.099999999999</v>
      </c>
      <c r="L29" s="50">
        <v>23708.799999999999</v>
      </c>
      <c r="M29" s="60">
        <f>+L29-K29</f>
        <v>12893.7</v>
      </c>
    </row>
    <row r="30" spans="1:13" ht="28.8" x14ac:dyDescent="0.3">
      <c r="A30" s="51" t="s">
        <v>124</v>
      </c>
      <c r="B30" s="52">
        <v>44662</v>
      </c>
      <c r="C30" s="53" t="s">
        <v>30</v>
      </c>
      <c r="D30" s="51" t="s">
        <v>20</v>
      </c>
      <c r="E30" s="54">
        <v>1</v>
      </c>
      <c r="F30" s="55" t="s">
        <v>125</v>
      </c>
      <c r="G30" s="56">
        <v>611.79999999999995</v>
      </c>
      <c r="H30" s="56">
        <v>611.79999999999995</v>
      </c>
      <c r="I30" s="57"/>
      <c r="J30" s="58">
        <f t="shared" si="0"/>
        <v>611.79999999999995</v>
      </c>
      <c r="K30" s="57">
        <f>+J30</f>
        <v>611.79999999999995</v>
      </c>
      <c r="L30" s="59">
        <v>749.9</v>
      </c>
      <c r="M30" s="60">
        <f>+L30-K30</f>
        <v>138.10000000000002</v>
      </c>
    </row>
    <row r="31" spans="1:13" ht="28.8" x14ac:dyDescent="0.3">
      <c r="A31" s="3" t="s">
        <v>142</v>
      </c>
      <c r="B31" s="2">
        <v>44662</v>
      </c>
      <c r="C31" s="15" t="s">
        <v>30</v>
      </c>
      <c r="D31" s="3" t="s">
        <v>20</v>
      </c>
      <c r="E31" s="4">
        <v>2</v>
      </c>
      <c r="F31" s="16" t="s">
        <v>143</v>
      </c>
      <c r="G31" s="6">
        <v>356.65</v>
      </c>
      <c r="H31" s="6">
        <v>713.3</v>
      </c>
      <c r="I31" s="17"/>
      <c r="J31" s="18">
        <f t="shared" si="0"/>
        <v>713.3</v>
      </c>
      <c r="M31" s="60"/>
    </row>
    <row r="32" spans="1:13" ht="28.8" x14ac:dyDescent="0.3">
      <c r="A32" s="3" t="s">
        <v>142</v>
      </c>
      <c r="B32" s="2">
        <v>44662</v>
      </c>
      <c r="C32" s="15" t="s">
        <v>30</v>
      </c>
      <c r="D32" s="3" t="s">
        <v>20</v>
      </c>
      <c r="E32" s="4">
        <v>2</v>
      </c>
      <c r="F32" s="16" t="s">
        <v>144</v>
      </c>
      <c r="G32" s="6">
        <v>452.8</v>
      </c>
      <c r="H32" s="6">
        <v>905.6</v>
      </c>
      <c r="I32" s="17"/>
      <c r="J32" s="18">
        <f t="shared" si="0"/>
        <v>905.6</v>
      </c>
      <c r="M32" s="60"/>
    </row>
    <row r="33" spans="1:13" ht="28.8" x14ac:dyDescent="0.3">
      <c r="A33" s="3" t="s">
        <v>142</v>
      </c>
      <c r="B33" s="2">
        <v>44662</v>
      </c>
      <c r="C33" s="15" t="s">
        <v>30</v>
      </c>
      <c r="D33" s="3" t="s">
        <v>20</v>
      </c>
      <c r="E33" s="4">
        <v>2</v>
      </c>
      <c r="F33" s="16" t="s">
        <v>145</v>
      </c>
      <c r="G33" s="6">
        <v>500.85</v>
      </c>
      <c r="H33" s="6">
        <v>1001.7</v>
      </c>
      <c r="I33" s="6"/>
      <c r="J33" s="18">
        <f t="shared" si="0"/>
        <v>1001.7</v>
      </c>
      <c r="M33" s="60"/>
    </row>
    <row r="34" spans="1:13" ht="28.8" x14ac:dyDescent="0.3">
      <c r="A34" s="43" t="s">
        <v>142</v>
      </c>
      <c r="B34" s="44">
        <v>44662</v>
      </c>
      <c r="C34" s="45" t="s">
        <v>30</v>
      </c>
      <c r="D34" s="43" t="s">
        <v>20</v>
      </c>
      <c r="E34" s="46">
        <v>6</v>
      </c>
      <c r="F34" s="47" t="s">
        <v>147</v>
      </c>
      <c r="G34" s="48">
        <v>1180.5</v>
      </c>
      <c r="H34" s="48">
        <v>7083</v>
      </c>
      <c r="I34" s="49"/>
      <c r="J34" s="20">
        <f t="shared" si="0"/>
        <v>7083</v>
      </c>
      <c r="K34" s="49">
        <f>SUM(J31:J34)</f>
        <v>9703.6</v>
      </c>
      <c r="L34" s="50">
        <v>9703.6</v>
      </c>
      <c r="M34" s="60">
        <f>+L34-K34</f>
        <v>0</v>
      </c>
    </row>
    <row r="35" spans="1:13" ht="43.2" x14ac:dyDescent="0.3">
      <c r="A35" s="3" t="s">
        <v>29</v>
      </c>
      <c r="B35" s="2">
        <v>44662</v>
      </c>
      <c r="C35" s="15" t="s">
        <v>30</v>
      </c>
      <c r="D35" s="3" t="s">
        <v>20</v>
      </c>
      <c r="E35" s="4">
        <v>3</v>
      </c>
      <c r="F35" s="16" t="s">
        <v>31</v>
      </c>
      <c r="G35" s="6">
        <v>978.85</v>
      </c>
      <c r="H35" s="6">
        <v>2936.55</v>
      </c>
      <c r="I35" s="6"/>
      <c r="J35" s="18">
        <f t="shared" si="0"/>
        <v>2936.55</v>
      </c>
      <c r="M35" s="60"/>
    </row>
    <row r="36" spans="1:13" ht="28.8" x14ac:dyDescent="0.3">
      <c r="A36" s="3" t="s">
        <v>29</v>
      </c>
      <c r="B36" s="2">
        <v>44662</v>
      </c>
      <c r="C36" s="15" t="s">
        <v>30</v>
      </c>
      <c r="D36" s="3" t="s">
        <v>20</v>
      </c>
      <c r="E36" s="4">
        <v>20</v>
      </c>
      <c r="F36" s="16" t="s">
        <v>67</v>
      </c>
      <c r="G36" s="6">
        <v>272.14999999999998</v>
      </c>
      <c r="H36" s="6">
        <v>5443</v>
      </c>
      <c r="I36" s="17"/>
      <c r="J36" s="18">
        <f t="shared" si="0"/>
        <v>5443</v>
      </c>
      <c r="M36" s="60"/>
    </row>
    <row r="37" spans="1:13" ht="28.8" x14ac:dyDescent="0.3">
      <c r="A37" s="43" t="s">
        <v>29</v>
      </c>
      <c r="B37" s="44">
        <v>44662</v>
      </c>
      <c r="C37" s="45" t="s">
        <v>30</v>
      </c>
      <c r="D37" s="43" t="s">
        <v>20</v>
      </c>
      <c r="E37" s="46">
        <v>10</v>
      </c>
      <c r="F37" s="47" t="s">
        <v>184</v>
      </c>
      <c r="G37" s="48">
        <v>479.35</v>
      </c>
      <c r="H37" s="48">
        <v>4793.5</v>
      </c>
      <c r="I37" s="48"/>
      <c r="J37" s="20">
        <f t="shared" si="0"/>
        <v>4793.5</v>
      </c>
      <c r="K37" s="49">
        <f>SUM(J35:J37)</f>
        <v>13173.05</v>
      </c>
      <c r="L37" s="50">
        <v>9268</v>
      </c>
      <c r="M37" s="60">
        <f>+L37-K37</f>
        <v>-3905.0499999999993</v>
      </c>
    </row>
    <row r="38" spans="1:13" ht="29.4" thickBot="1" x14ac:dyDescent="0.35">
      <c r="A38" s="25" t="s">
        <v>63</v>
      </c>
      <c r="B38" s="26">
        <v>44662</v>
      </c>
      <c r="C38" s="27" t="s">
        <v>30</v>
      </c>
      <c r="D38" s="25" t="s">
        <v>20</v>
      </c>
      <c r="E38" s="28">
        <v>1</v>
      </c>
      <c r="F38" s="29" t="s">
        <v>64</v>
      </c>
      <c r="G38" s="30">
        <v>7.55</v>
      </c>
      <c r="H38" s="30">
        <v>7.55</v>
      </c>
      <c r="I38" s="30"/>
      <c r="J38" s="31">
        <f t="shared" si="0"/>
        <v>7.55</v>
      </c>
      <c r="K38" s="57">
        <f>+J38</f>
        <v>7.55</v>
      </c>
      <c r="L38" s="59">
        <v>976.4</v>
      </c>
      <c r="M38" s="61">
        <f>+L38-K38</f>
        <v>968.85</v>
      </c>
    </row>
    <row r="39" spans="1:13" x14ac:dyDescent="0.3">
      <c r="K39" s="60">
        <f t="shared" ref="K39:L39" si="2">SUM(K2:K38)</f>
        <v>150098.89999999997</v>
      </c>
      <c r="L39" s="60">
        <f t="shared" si="2"/>
        <v>108918</v>
      </c>
      <c r="M39" s="60">
        <f>SUM(M2:M38)</f>
        <v>-41180.9</v>
      </c>
    </row>
  </sheetData>
  <printOptions gridLines="1"/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42AFD-E19F-45DE-B351-5F1AAE1FD6C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Music list FS10A#1</vt:lpstr>
      <vt:lpstr>sort by vendor</vt:lpstr>
      <vt:lpstr>Washington</vt:lpstr>
      <vt:lpstr>Sheet3</vt:lpstr>
      <vt:lpstr>'sort by vendor'!Print_Area</vt:lpstr>
      <vt:lpstr>Washington!Print_Area</vt:lpstr>
      <vt:lpstr>'Music list FS10A#1'!Print_Titles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Holody</dc:creator>
  <cp:lastModifiedBy>Rebecca Holody</cp:lastModifiedBy>
  <cp:lastPrinted>2023-06-30T21:40:48Z</cp:lastPrinted>
  <dcterms:created xsi:type="dcterms:W3CDTF">2022-08-27T19:47:17Z</dcterms:created>
  <dcterms:modified xsi:type="dcterms:W3CDTF">2023-07-01T17:59:43Z</dcterms:modified>
</cp:coreProperties>
</file>